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GIS\StoneServer\BB_Data\VTBB_Analysis_v10_2021\"/>
    </mc:Choice>
  </mc:AlternateContent>
  <xr:revisionPtr revIDLastSave="0" documentId="13_ncr:1_{DD60F548-B03D-4DB4-AD73-B52BC88344F1}" xr6:coauthVersionLast="47" xr6:coauthVersionMax="47" xr10:uidLastSave="{00000000-0000-0000-0000-000000000000}"/>
  <bookViews>
    <workbookView xWindow="-120" yWindow="-120" windowWidth="25440" windowHeight="15390" activeTab="5" xr2:uid="{00000000-000D-0000-FFFF-FFFF00000000}"/>
  </bookViews>
  <sheets>
    <sheet name="Town" sheetId="1" r:id="rId1"/>
    <sheet name="County" sheetId="5" r:id="rId2"/>
    <sheet name="CUD" sheetId="8" r:id="rId3"/>
    <sheet name="CUD_Detail" sheetId="9" r:id="rId4"/>
    <sheet name="State" sheetId="2" r:id="rId5"/>
    <sheet name="RDOF Charts" sheetId="10" r:id="rId6"/>
    <sheet name="CI" sheetId="11" r:id="rId7"/>
    <sheet name="25_3" sheetId="12" r:id="rId8"/>
  </sheets>
  <definedNames>
    <definedName name="_xlnm._FilterDatabase" localSheetId="1" hidden="1">County!$A$1:$J$1</definedName>
    <definedName name="_xlnm._FilterDatabase" localSheetId="2" hidden="1">CUD!$A$1:$J$1</definedName>
    <definedName name="_xlnm._FilterDatabase" localSheetId="0" hidden="1">Town!$A$1:$M$256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2" l="1"/>
  <c r="E3" i="12" s="1"/>
  <c r="D4" i="12"/>
  <c r="E4" i="12" s="1"/>
  <c r="D5" i="12"/>
  <c r="E5" i="12"/>
  <c r="D6" i="12"/>
  <c r="E6" i="12" s="1"/>
  <c r="D7" i="12"/>
  <c r="E7" i="12"/>
  <c r="D8" i="12"/>
  <c r="E8" i="12" s="1"/>
  <c r="D9" i="12"/>
  <c r="E9" i="12"/>
  <c r="D10" i="12"/>
  <c r="E10" i="12"/>
  <c r="D11" i="12"/>
  <c r="E11" i="12"/>
  <c r="D12" i="12"/>
  <c r="E12" i="12" s="1"/>
  <c r="D13" i="12"/>
  <c r="E13" i="12"/>
  <c r="D14" i="12"/>
  <c r="E14" i="12"/>
  <c r="D15" i="12"/>
  <c r="E15" i="12"/>
  <c r="D16" i="12"/>
  <c r="E16" i="12" s="1"/>
  <c r="C8" i="11"/>
  <c r="C16" i="10"/>
  <c r="D10" i="9"/>
  <c r="F10" i="9"/>
  <c r="H10" i="9"/>
  <c r="J10" i="9"/>
  <c r="J15" i="9"/>
  <c r="H15" i="9"/>
  <c r="F15" i="9"/>
  <c r="D15" i="9"/>
  <c r="J13" i="9"/>
  <c r="H13" i="9"/>
  <c r="F13" i="9"/>
  <c r="D13" i="9"/>
  <c r="J12" i="9"/>
  <c r="H12" i="9"/>
  <c r="F12" i="9"/>
  <c r="D12" i="9"/>
  <c r="J11" i="9"/>
  <c r="H11" i="9"/>
  <c r="F11" i="9"/>
  <c r="D11" i="9"/>
  <c r="J14" i="9"/>
  <c r="H14" i="9"/>
  <c r="F14" i="9"/>
  <c r="D14" i="9"/>
  <c r="J9" i="9"/>
  <c r="H9" i="9"/>
  <c r="F9" i="9"/>
  <c r="D9" i="9"/>
  <c r="J8" i="9"/>
  <c r="H8" i="9"/>
  <c r="F8" i="9"/>
  <c r="D8" i="9"/>
  <c r="J7" i="9"/>
  <c r="H7" i="9"/>
  <c r="F7" i="9"/>
  <c r="D7" i="9"/>
  <c r="J6" i="9"/>
  <c r="H6" i="9"/>
  <c r="F6" i="9"/>
  <c r="D6" i="9"/>
  <c r="J5" i="9"/>
  <c r="H5" i="9"/>
  <c r="F5" i="9"/>
  <c r="D5" i="9"/>
  <c r="J4" i="9"/>
  <c r="H4" i="9"/>
  <c r="F4" i="9"/>
  <c r="D4" i="9"/>
  <c r="J3" i="9"/>
  <c r="H3" i="9"/>
  <c r="F3" i="9"/>
  <c r="D3" i="9"/>
  <c r="J2" i="9"/>
  <c r="H2" i="9"/>
  <c r="F2" i="9"/>
  <c r="D2" i="9"/>
  <c r="J3" i="8"/>
  <c r="J4" i="8"/>
  <c r="J5" i="8"/>
  <c r="J6" i="8"/>
  <c r="J7" i="8"/>
  <c r="J8" i="8"/>
  <c r="J9" i="8"/>
  <c r="J10" i="8"/>
  <c r="J11" i="8"/>
  <c r="J12" i="8"/>
  <c r="J13" i="8"/>
  <c r="J14" i="8"/>
  <c r="J16" i="8"/>
  <c r="J2" i="8"/>
  <c r="H3" i="8"/>
  <c r="H4" i="8"/>
  <c r="H5" i="8"/>
  <c r="H6" i="8"/>
  <c r="H7" i="8"/>
  <c r="H8" i="8"/>
  <c r="H9" i="8"/>
  <c r="H10" i="8"/>
  <c r="H11" i="8"/>
  <c r="H12" i="8"/>
  <c r="H13" i="8"/>
  <c r="H14" i="8"/>
  <c r="H16" i="8"/>
  <c r="H2" i="8"/>
  <c r="F3" i="8"/>
  <c r="F4" i="8"/>
  <c r="F5" i="8"/>
  <c r="F6" i="8"/>
  <c r="F7" i="8"/>
  <c r="F8" i="8"/>
  <c r="F9" i="8"/>
  <c r="F10" i="8"/>
  <c r="F11" i="8"/>
  <c r="F12" i="8"/>
  <c r="F13" i="8"/>
  <c r="F14" i="8"/>
  <c r="F16" i="8"/>
  <c r="F2" i="8"/>
  <c r="D3" i="8"/>
  <c r="D4" i="8"/>
  <c r="D5" i="8"/>
  <c r="D6" i="8"/>
  <c r="D7" i="8"/>
  <c r="D8" i="8"/>
  <c r="D9" i="8"/>
  <c r="D10" i="8"/>
  <c r="D11" i="8"/>
  <c r="D12" i="8"/>
  <c r="D13" i="8"/>
  <c r="D14" i="8"/>
  <c r="D16" i="8"/>
  <c r="D2" i="8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7" i="5"/>
  <c r="J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7" i="5"/>
  <c r="H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7" i="5"/>
  <c r="F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7" i="5"/>
  <c r="D2" i="5"/>
  <c r="F5" i="2"/>
  <c r="E5" i="2"/>
  <c r="E4" i="2"/>
  <c r="F4" i="2" s="1"/>
  <c r="E3" i="2"/>
  <c r="F3" i="2" s="1"/>
  <c r="D4" i="2"/>
  <c r="D5" i="2"/>
  <c r="D3" i="2"/>
  <c r="L258" i="1"/>
  <c r="M258" i="1" s="1"/>
  <c r="J258" i="1"/>
  <c r="K258" i="1" s="1"/>
  <c r="H258" i="1"/>
  <c r="I258" i="1" s="1"/>
  <c r="F258" i="1"/>
  <c r="G258" i="1" s="1"/>
  <c r="E258" i="1"/>
</calcChain>
</file>

<file path=xl/sharedStrings.xml><?xml version="1.0" encoding="utf-8"?>
<sst xmlns="http://schemas.openxmlformats.org/spreadsheetml/2006/main" count="1165" uniqueCount="567">
  <si>
    <t>TOWNGEOID</t>
  </si>
  <si>
    <t>TOWNNAME</t>
  </si>
  <si>
    <t>COUNTY</t>
  </si>
  <si>
    <t>CUD</t>
  </si>
  <si>
    <t>Grand Total</t>
  </si>
  <si>
    <t>5000100325</t>
  </si>
  <si>
    <t>ADDISON</t>
  </si>
  <si>
    <t>Addison CUD</t>
  </si>
  <si>
    <t>5000108575</t>
  </si>
  <si>
    <t>BRIDPORT</t>
  </si>
  <si>
    <t>5000109025</t>
  </si>
  <si>
    <t>BRISTOL</t>
  </si>
  <si>
    <t>5000116000</t>
  </si>
  <si>
    <t>CORNWALL</t>
  </si>
  <si>
    <t>5000126300</t>
  </si>
  <si>
    <t>FERRISBURGH</t>
  </si>
  <si>
    <t>5000128600</t>
  </si>
  <si>
    <t>GOSHEN</t>
  </si>
  <si>
    <t>Otter Creek CUD</t>
  </si>
  <si>
    <t>5000129575</t>
  </si>
  <si>
    <t>GRANVILLE</t>
  </si>
  <si>
    <t>ECFiber</t>
  </si>
  <si>
    <t>5000131525</t>
  </si>
  <si>
    <t>HANCOCK</t>
  </si>
  <si>
    <t>5000139325</t>
  </si>
  <si>
    <t>LEICESTER</t>
  </si>
  <si>
    <t>5000140075</t>
  </si>
  <si>
    <t>LINCOLN</t>
  </si>
  <si>
    <t>5000144350</t>
  </si>
  <si>
    <t>MIDDLEBURY</t>
  </si>
  <si>
    <t>5000145550</t>
  </si>
  <si>
    <t>MONKTON</t>
  </si>
  <si>
    <t>5000148700</t>
  </si>
  <si>
    <t>NEW HAVEN</t>
  </si>
  <si>
    <t>5000153725</t>
  </si>
  <si>
    <t>ORWELL</t>
  </si>
  <si>
    <t>5000153950</t>
  </si>
  <si>
    <t>PANTON</t>
  </si>
  <si>
    <t>5000159650</t>
  </si>
  <si>
    <t>RIPTON</t>
  </si>
  <si>
    <t>5000162575</t>
  </si>
  <si>
    <t>SALISBURY</t>
  </si>
  <si>
    <t>5000165050</t>
  </si>
  <si>
    <t>SHOREHAM</t>
  </si>
  <si>
    <t>5000170075</t>
  </si>
  <si>
    <t>STARKSBORO</t>
  </si>
  <si>
    <t>5000174650</t>
  </si>
  <si>
    <t>VERGENNES</t>
  </si>
  <si>
    <t>5000176075</t>
  </si>
  <si>
    <t>WALTHAM</t>
  </si>
  <si>
    <t>5000183275</t>
  </si>
  <si>
    <t>WEYBRIDGE</t>
  </si>
  <si>
    <t>5000183800</t>
  </si>
  <si>
    <t>WHITING</t>
  </si>
  <si>
    <t>5000301450</t>
  </si>
  <si>
    <t>ARLINGTON</t>
  </si>
  <si>
    <t>BENNINGTON</t>
  </si>
  <si>
    <t>Southern Vermont CUD</t>
  </si>
  <si>
    <t>5000304825</t>
  </si>
  <si>
    <t>5000317725</t>
  </si>
  <si>
    <t>DORSET</t>
  </si>
  <si>
    <t>5000327962</t>
  </si>
  <si>
    <t>GLASTENBURY</t>
  </si>
  <si>
    <t/>
  </si>
  <si>
    <t>5000339025</t>
  </si>
  <si>
    <t>LANDGROVE</t>
  </si>
  <si>
    <t>5000342850</t>
  </si>
  <si>
    <t>MANCHESTER</t>
  </si>
  <si>
    <t>5000355000</t>
  </si>
  <si>
    <t>PERU</t>
  </si>
  <si>
    <t>5000357025</t>
  </si>
  <si>
    <t>POWNAL</t>
  </si>
  <si>
    <t>5000358600</t>
  </si>
  <si>
    <t>READSBORO</t>
  </si>
  <si>
    <t>Deerfield Valley CUD</t>
  </si>
  <si>
    <t>5000361000</t>
  </si>
  <si>
    <t>RUPERT</t>
  </si>
  <si>
    <t>5000362875</t>
  </si>
  <si>
    <t>SANDGATE</t>
  </si>
  <si>
    <t>5000363175</t>
  </si>
  <si>
    <t>SEARSBURG</t>
  </si>
  <si>
    <t>5000363550</t>
  </si>
  <si>
    <t>SHAFTSBURY</t>
  </si>
  <si>
    <t>5000369775</t>
  </si>
  <si>
    <t>STAMFORD</t>
  </si>
  <si>
    <t>5000371425</t>
  </si>
  <si>
    <t>SUNDERLAND</t>
  </si>
  <si>
    <t>5000385075</t>
  </si>
  <si>
    <t>WINHALL</t>
  </si>
  <si>
    <t>Deerfield Valley CUD/Southern Vermont CUD</t>
  </si>
  <si>
    <t>5000385675</t>
  </si>
  <si>
    <t>WOODFORD</t>
  </si>
  <si>
    <t>5000502875</t>
  </si>
  <si>
    <t>BARNET</t>
  </si>
  <si>
    <t>CALEDONIA</t>
  </si>
  <si>
    <t>NEK Broadband</t>
  </si>
  <si>
    <t>5000510450</t>
  </si>
  <si>
    <t>BURKE</t>
  </si>
  <si>
    <t>5000517125</t>
  </si>
  <si>
    <t>DANVILLE</t>
  </si>
  <si>
    <t>5000530550</t>
  </si>
  <si>
    <t>GROTON</t>
  </si>
  <si>
    <t>5000531825</t>
  </si>
  <si>
    <t>HARDWICK</t>
  </si>
  <si>
    <t>5000537900</t>
  </si>
  <si>
    <t>KIRBY</t>
  </si>
  <si>
    <t>5000541725</t>
  </si>
  <si>
    <t>LYNDON</t>
  </si>
  <si>
    <t>5000547725</t>
  </si>
  <si>
    <t>NEWARK</t>
  </si>
  <si>
    <t>5000554400</t>
  </si>
  <si>
    <t>PEACHAM</t>
  </si>
  <si>
    <t>5000561525</t>
  </si>
  <si>
    <t>RYEGATE</t>
  </si>
  <si>
    <t>5000562200</t>
  </si>
  <si>
    <t>SAINT JOHNSBURY</t>
  </si>
  <si>
    <t>5000564075</t>
  </si>
  <si>
    <t>SHEFFIELD</t>
  </si>
  <si>
    <t>5000569925</t>
  </si>
  <si>
    <t>STANNARD</t>
  </si>
  <si>
    <t>5000571575</t>
  </si>
  <si>
    <t>SUTTON</t>
  </si>
  <si>
    <t>5000575700</t>
  </si>
  <si>
    <t>WALDEN</t>
  </si>
  <si>
    <t>5000577125</t>
  </si>
  <si>
    <t>WATERFORD</t>
  </si>
  <si>
    <t>5000583500</t>
  </si>
  <si>
    <t>WHEELOCK</t>
  </si>
  <si>
    <t>5000706550</t>
  </si>
  <si>
    <t>BOLTON</t>
  </si>
  <si>
    <t>CHITTENDEN</t>
  </si>
  <si>
    <t>5000710300</t>
  </si>
  <si>
    <t>BUELS GORE</t>
  </si>
  <si>
    <t>5000710675</t>
  </si>
  <si>
    <t>BURLINGTON</t>
  </si>
  <si>
    <t>5000713300</t>
  </si>
  <si>
    <t>CHARLOTTE</t>
  </si>
  <si>
    <t>5000714875</t>
  </si>
  <si>
    <t>COLCHESTER</t>
  </si>
  <si>
    <t>5000724175</t>
  </si>
  <si>
    <t>ESSEX</t>
  </si>
  <si>
    <t>5000733475</t>
  </si>
  <si>
    <t>HINESBURG</t>
  </si>
  <si>
    <t>5000734600</t>
  </si>
  <si>
    <t>HUNTINGTON</t>
  </si>
  <si>
    <t>5000736700</t>
  </si>
  <si>
    <t>JERICHO</t>
  </si>
  <si>
    <t>5000745250</t>
  </si>
  <si>
    <t>MILTON</t>
  </si>
  <si>
    <t>5000759275</t>
  </si>
  <si>
    <t>RICHMOND</t>
  </si>
  <si>
    <t>5000762050</t>
  </si>
  <si>
    <t>SAINT GEORGE</t>
  </si>
  <si>
    <t>5000764300</t>
  </si>
  <si>
    <t>SHELBURNE</t>
  </si>
  <si>
    <t>5000766175</t>
  </si>
  <si>
    <t>SOUTH BURLINGTON</t>
  </si>
  <si>
    <t>5000773975</t>
  </si>
  <si>
    <t>UNDERHILL</t>
  </si>
  <si>
    <t>5000780350</t>
  </si>
  <si>
    <t>WESTFORD</t>
  </si>
  <si>
    <t>5000784475</t>
  </si>
  <si>
    <t>WILLISTON</t>
  </si>
  <si>
    <t>5000785150</t>
  </si>
  <si>
    <t>WINOOSKI</t>
  </si>
  <si>
    <t>5000902125</t>
  </si>
  <si>
    <t>AVERILL</t>
  </si>
  <si>
    <t>5000902162</t>
  </si>
  <si>
    <t>AVERYS GORE</t>
  </si>
  <si>
    <t>5000906325</t>
  </si>
  <si>
    <t>BLOOMFIELD</t>
  </si>
  <si>
    <t>5000908725</t>
  </si>
  <si>
    <t>BRIGHTON</t>
  </si>
  <si>
    <t>5000910075</t>
  </si>
  <si>
    <t>BRUNSWICK</t>
  </si>
  <si>
    <t>5000911800</t>
  </si>
  <si>
    <t>CANAAN</t>
  </si>
  <si>
    <t>5000915250</t>
  </si>
  <si>
    <t>CONCORD</t>
  </si>
  <si>
    <t>5000921250</t>
  </si>
  <si>
    <t>EAST HAVEN</t>
  </si>
  <si>
    <t>5000925975</t>
  </si>
  <si>
    <t>FERDINAND</t>
  </si>
  <si>
    <t>5000929125</t>
  </si>
  <si>
    <t>GRANBY</t>
  </si>
  <si>
    <t>5000930775</t>
  </si>
  <si>
    <t>GUILDHALL</t>
  </si>
  <si>
    <t>5000939700</t>
  </si>
  <si>
    <t>LEMINGTON</t>
  </si>
  <si>
    <t>5000939775</t>
  </si>
  <si>
    <t>LEWIS</t>
  </si>
  <si>
    <t>5000941425</t>
  </si>
  <si>
    <t>LUNENBURG</t>
  </si>
  <si>
    <t>5000942475</t>
  </si>
  <si>
    <t>MAIDSTONE</t>
  </si>
  <si>
    <t>5000952750</t>
  </si>
  <si>
    <t>NORTON</t>
  </si>
  <si>
    <t>5000975175</t>
  </si>
  <si>
    <t>VICTORY</t>
  </si>
  <si>
    <t>5000976337</t>
  </si>
  <si>
    <t>WARNERS GRANT</t>
  </si>
  <si>
    <t>5000976562</t>
  </si>
  <si>
    <t>WARREN GORE</t>
  </si>
  <si>
    <t>5001102500</t>
  </si>
  <si>
    <t>BAKERSFIELD</t>
  </si>
  <si>
    <t>FRANKLIN</t>
  </si>
  <si>
    <t>Northwest CUD</t>
  </si>
  <si>
    <t>5001105425</t>
  </si>
  <si>
    <t>BERKSHIRE</t>
  </si>
  <si>
    <t>5001124050</t>
  </si>
  <si>
    <t>ENOSBURGH</t>
  </si>
  <si>
    <t>5001124925</t>
  </si>
  <si>
    <t>FAIRFAX</t>
  </si>
  <si>
    <t>5001125225</t>
  </si>
  <si>
    <t>FAIRFIELD</t>
  </si>
  <si>
    <t>5001126500</t>
  </si>
  <si>
    <t>FLETCHER</t>
  </si>
  <si>
    <t>5001127100</t>
  </si>
  <si>
    <t>5001127700</t>
  </si>
  <si>
    <t>GEORGIA</t>
  </si>
  <si>
    <t>5001133025</t>
  </si>
  <si>
    <t>HIGHGATE</t>
  </si>
  <si>
    <t>5001145850</t>
  </si>
  <si>
    <t>MONTGOMERY</t>
  </si>
  <si>
    <t>5001159125</t>
  </si>
  <si>
    <t>RICHFORD</t>
  </si>
  <si>
    <t>5001161675</t>
  </si>
  <si>
    <t>SAINT ALBANS CITY</t>
  </si>
  <si>
    <t>5001161750</t>
  </si>
  <si>
    <t>SAINT ALBANS TOWN</t>
  </si>
  <si>
    <t>5001164600</t>
  </si>
  <si>
    <t>SHELDON</t>
  </si>
  <si>
    <t>5001171725</t>
  </si>
  <si>
    <t>SWANTON</t>
  </si>
  <si>
    <t>5001300860</t>
  </si>
  <si>
    <t>ALBURGH</t>
  </si>
  <si>
    <t>GRAND ISLE</t>
  </si>
  <si>
    <t>5001329275</t>
  </si>
  <si>
    <t>5001335875</t>
  </si>
  <si>
    <t>ISLE LA MOTTE</t>
  </si>
  <si>
    <t>5001350650</t>
  </si>
  <si>
    <t>NORTH HERO</t>
  </si>
  <si>
    <t>5001367000</t>
  </si>
  <si>
    <t>SOUTH HERO</t>
  </si>
  <si>
    <t>5001504375</t>
  </si>
  <si>
    <t>BELVIDERE</t>
  </si>
  <si>
    <t>LAMOILLE</t>
  </si>
  <si>
    <t>Lamoille FiberNet CUD</t>
  </si>
  <si>
    <t>5001511500</t>
  </si>
  <si>
    <t>CAMBRIDGE</t>
  </si>
  <si>
    <t>5001523500</t>
  </si>
  <si>
    <t>EDEN</t>
  </si>
  <si>
    <t>5001523725</t>
  </si>
  <si>
    <t>ELMORE</t>
  </si>
  <si>
    <t>CVFiber</t>
  </si>
  <si>
    <t>5001535050</t>
  </si>
  <si>
    <t>HYDE PARK</t>
  </si>
  <si>
    <t>5001537075</t>
  </si>
  <si>
    <t>JOHNSON</t>
  </si>
  <si>
    <t>5001546675</t>
  </si>
  <si>
    <t>MORRISTOWN</t>
  </si>
  <si>
    <t>5001570525</t>
  </si>
  <si>
    <t>STOWE</t>
  </si>
  <si>
    <t>5001577425</t>
  </si>
  <si>
    <t>WATERVILLE</t>
  </si>
  <si>
    <t>5001585375</t>
  </si>
  <si>
    <t>WOLCOTT</t>
  </si>
  <si>
    <t>NEK Broadband/Lamoille FiberNet CUD</t>
  </si>
  <si>
    <t>5001707375</t>
  </si>
  <si>
    <t>BRADFORD</t>
  </si>
  <si>
    <t>ORANGE</t>
  </si>
  <si>
    <t>5001707600</t>
  </si>
  <si>
    <t>BRAINTREE</t>
  </si>
  <si>
    <t>5001709325</t>
  </si>
  <si>
    <t>BROOKFIELD</t>
  </si>
  <si>
    <t>5001713525</t>
  </si>
  <si>
    <t>CHELSEA</t>
  </si>
  <si>
    <t>5001715700</t>
  </si>
  <si>
    <t>CORINTH</t>
  </si>
  <si>
    <t>5001725675</t>
  </si>
  <si>
    <t>FAIRLEE</t>
  </si>
  <si>
    <t>5001748175</t>
  </si>
  <si>
    <t>NEWBURY</t>
  </si>
  <si>
    <t>5001753425</t>
  </si>
  <si>
    <t>5001758075</t>
  </si>
  <si>
    <t>RANDOLPH</t>
  </si>
  <si>
    <t>5001770675</t>
  </si>
  <si>
    <t>STRAFFORD</t>
  </si>
  <si>
    <t>5001772400</t>
  </si>
  <si>
    <t>THETFORD</t>
  </si>
  <si>
    <t>5001773075</t>
  </si>
  <si>
    <t>TOPSHAM</t>
  </si>
  <si>
    <t>5001773675</t>
  </si>
  <si>
    <t>TUNBRIDGE</t>
  </si>
  <si>
    <t>5001774950</t>
  </si>
  <si>
    <t>VERSHIRE</t>
  </si>
  <si>
    <t>5001776750</t>
  </si>
  <si>
    <t>WASHINGTON</t>
  </si>
  <si>
    <t>CVFiber/ECFiber</t>
  </si>
  <si>
    <t>5001779975</t>
  </si>
  <si>
    <t>WEST FAIRLEE</t>
  </si>
  <si>
    <t>5001784175</t>
  </si>
  <si>
    <t>WILLIAMSTOWN</t>
  </si>
  <si>
    <t>5001900475</t>
  </si>
  <si>
    <t>ALBANY</t>
  </si>
  <si>
    <t>ORLEANS</t>
  </si>
  <si>
    <t>5001903550</t>
  </si>
  <si>
    <t>BARTON</t>
  </si>
  <si>
    <t>5001909850</t>
  </si>
  <si>
    <t>BROWNINGTON</t>
  </si>
  <si>
    <t>5001913150</t>
  </si>
  <si>
    <t>CHARLESTON</t>
  </si>
  <si>
    <t>5001916150</t>
  </si>
  <si>
    <t>COVENTRY</t>
  </si>
  <si>
    <t>5001916300</t>
  </si>
  <si>
    <t>CRAFTSBURY</t>
  </si>
  <si>
    <t>5001917350</t>
  </si>
  <si>
    <t>DERBY</t>
  </si>
  <si>
    <t>5001928075</t>
  </si>
  <si>
    <t>GLOVER</t>
  </si>
  <si>
    <t>5001930175</t>
  </si>
  <si>
    <t>GREENSBORO</t>
  </si>
  <si>
    <t>5001933775</t>
  </si>
  <si>
    <t>HOLLAND</t>
  </si>
  <si>
    <t>5001935575</t>
  </si>
  <si>
    <t>IRASBURG</t>
  </si>
  <si>
    <t>5001936325</t>
  </si>
  <si>
    <t>JAY</t>
  </si>
  <si>
    <t>5001940525</t>
  </si>
  <si>
    <t>LOWELL</t>
  </si>
  <si>
    <t>5001946450</t>
  </si>
  <si>
    <t>MORGAN</t>
  </si>
  <si>
    <t>5001948850</t>
  </si>
  <si>
    <t>NEWPORT CITY</t>
  </si>
  <si>
    <t>5001948925</t>
  </si>
  <si>
    <t>NEWPORT TOWN</t>
  </si>
  <si>
    <t>5001973525</t>
  </si>
  <si>
    <t>TROY</t>
  </si>
  <si>
    <t>5001980200</t>
  </si>
  <si>
    <t>WESTFIELD</t>
  </si>
  <si>
    <t>5001981700</t>
  </si>
  <si>
    <t>WESTMORE</t>
  </si>
  <si>
    <t>5002105200</t>
  </si>
  <si>
    <t>BENSON</t>
  </si>
  <si>
    <t>RUTLAND</t>
  </si>
  <si>
    <t>5002107750</t>
  </si>
  <si>
    <t>BRANDON</t>
  </si>
  <si>
    <t>5002111950</t>
  </si>
  <si>
    <t>CASTLETON</t>
  </si>
  <si>
    <t>5002114350</t>
  </si>
  <si>
    <t>5002114500</t>
  </si>
  <si>
    <t>CLARENDON</t>
  </si>
  <si>
    <t>5002116825</t>
  </si>
  <si>
    <t>DANBY</t>
  </si>
  <si>
    <t>5002125375</t>
  </si>
  <si>
    <t>FAIR HAVEN</t>
  </si>
  <si>
    <t>5002134450</t>
  </si>
  <si>
    <t>HUBBARDTON</t>
  </si>
  <si>
    <t>5002135425</t>
  </si>
  <si>
    <t>IRA</t>
  </si>
  <si>
    <t>5002137685</t>
  </si>
  <si>
    <t>KILLINGTON</t>
  </si>
  <si>
    <t>5002144125</t>
  </si>
  <si>
    <t>MENDON</t>
  </si>
  <si>
    <t>5002144800</t>
  </si>
  <si>
    <t>MIDDLETOWN SPRINGS</t>
  </si>
  <si>
    <t>5002147200</t>
  </si>
  <si>
    <t>MOUNT HOLLY</t>
  </si>
  <si>
    <t>5002147425</t>
  </si>
  <si>
    <t>MOUNT TABOR</t>
  </si>
  <si>
    <t>5002154250</t>
  </si>
  <si>
    <t>PAWLET</t>
  </si>
  <si>
    <t>5002155450</t>
  </si>
  <si>
    <t>PITTSFIELD</t>
  </si>
  <si>
    <t>5002155600</t>
  </si>
  <si>
    <t>PITTSFORD</t>
  </si>
  <si>
    <t>5002156875</t>
  </si>
  <si>
    <t>POULTNEY</t>
  </si>
  <si>
    <t>5002157250</t>
  </si>
  <si>
    <t>PROCTOR</t>
  </si>
  <si>
    <t>5002161225</t>
  </si>
  <si>
    <t>RUTLAND CITY</t>
  </si>
  <si>
    <t>5002161300</t>
  </si>
  <si>
    <t>RUTLAND TOWN</t>
  </si>
  <si>
    <t>5002165275</t>
  </si>
  <si>
    <t>SHREWSBURY</t>
  </si>
  <si>
    <t>5002171050</t>
  </si>
  <si>
    <t>SUDBURY</t>
  </si>
  <si>
    <t>5002172925</t>
  </si>
  <si>
    <t>TINMOUTH</t>
  </si>
  <si>
    <t>5002175925</t>
  </si>
  <si>
    <t>WALLINGFORD</t>
  </si>
  <si>
    <t>5002177950</t>
  </si>
  <si>
    <t>WELLS</t>
  </si>
  <si>
    <t>5002180875</t>
  </si>
  <si>
    <t>WEST HAVEN</t>
  </si>
  <si>
    <t>5002182300</t>
  </si>
  <si>
    <t>WEST RUTLAND</t>
  </si>
  <si>
    <t>5002303175</t>
  </si>
  <si>
    <t>BARRE CITY</t>
  </si>
  <si>
    <t>5002303250</t>
  </si>
  <si>
    <t>BARRE TOWN</t>
  </si>
  <si>
    <t>5002305650</t>
  </si>
  <si>
    <t>BERLIN</t>
  </si>
  <si>
    <t>5002311125</t>
  </si>
  <si>
    <t>CABOT</t>
  </si>
  <si>
    <t>5002311350</t>
  </si>
  <si>
    <t>CALAIS</t>
  </si>
  <si>
    <t>5002318550</t>
  </si>
  <si>
    <t>DUXBURY</t>
  </si>
  <si>
    <t>5002321925</t>
  </si>
  <si>
    <t>EAST MONTPELIER</t>
  </si>
  <si>
    <t>5002325825</t>
  </si>
  <si>
    <t>FAYSTON</t>
  </si>
  <si>
    <t>5002343600</t>
  </si>
  <si>
    <t>MARSHFIELD</t>
  </si>
  <si>
    <t>5002344500</t>
  </si>
  <si>
    <t>MIDDLESEX</t>
  </si>
  <si>
    <t>5002346000</t>
  </si>
  <si>
    <t>MONTPELIER</t>
  </si>
  <si>
    <t>5002346225</t>
  </si>
  <si>
    <t>MORETOWN</t>
  </si>
  <si>
    <t>5002350275</t>
  </si>
  <si>
    <t>NORTHFIELD</t>
  </si>
  <si>
    <t>5002355825</t>
  </si>
  <si>
    <t>PLAINFIELD</t>
  </si>
  <si>
    <t>5002360625</t>
  </si>
  <si>
    <t>ROXBURY</t>
  </si>
  <si>
    <t>5002375325</t>
  </si>
  <si>
    <t>WAITSFIELD</t>
  </si>
  <si>
    <t>5002376525</t>
  </si>
  <si>
    <t>WARREN</t>
  </si>
  <si>
    <t>5002376975</t>
  </si>
  <si>
    <t>WATERBURY</t>
  </si>
  <si>
    <t>5002385525</t>
  </si>
  <si>
    <t>WOODBURY</t>
  </si>
  <si>
    <t>5002386125</t>
  </si>
  <si>
    <t>WORCESTER</t>
  </si>
  <si>
    <t>5002501900</t>
  </si>
  <si>
    <t>ATHENS</t>
  </si>
  <si>
    <t>WINDHAM</t>
  </si>
  <si>
    <t>5002507900</t>
  </si>
  <si>
    <t>BRATTLEBORO</t>
  </si>
  <si>
    <t>5002509475</t>
  </si>
  <si>
    <t>BROOKLINE</t>
  </si>
  <si>
    <t>5002517875</t>
  </si>
  <si>
    <t>DOVER</t>
  </si>
  <si>
    <t>5002518325</t>
  </si>
  <si>
    <t>DUMMERSTON</t>
  </si>
  <si>
    <t>5002528900</t>
  </si>
  <si>
    <t>GRAFTON</t>
  </si>
  <si>
    <t>5002530925</t>
  </si>
  <si>
    <t>GUILFORD</t>
  </si>
  <si>
    <t>5002531150</t>
  </si>
  <si>
    <t>HALIFAX</t>
  </si>
  <si>
    <t>5002536175</t>
  </si>
  <si>
    <t>JAMAICA</t>
  </si>
  <si>
    <t>5002540225</t>
  </si>
  <si>
    <t>LONDONDERRY</t>
  </si>
  <si>
    <t>5002543375</t>
  </si>
  <si>
    <t>MARLBORO</t>
  </si>
  <si>
    <t>5002548400</t>
  </si>
  <si>
    <t>NEWFANE</t>
  </si>
  <si>
    <t>5002557700</t>
  </si>
  <si>
    <t>PUTNEY</t>
  </si>
  <si>
    <t>5002560250</t>
  </si>
  <si>
    <t>ROCKINGHAM</t>
  </si>
  <si>
    <t>5002565762</t>
  </si>
  <si>
    <t>SOMERSET</t>
  </si>
  <si>
    <t>5002570750</t>
  </si>
  <si>
    <t>STRATTON</t>
  </si>
  <si>
    <t>5002573300</t>
  </si>
  <si>
    <t>TOWNSHEND</t>
  </si>
  <si>
    <t>5002574800</t>
  </si>
  <si>
    <t>VERNON</t>
  </si>
  <si>
    <t>5002576225</t>
  </si>
  <si>
    <t>WARDSBORO</t>
  </si>
  <si>
    <t>5002581400</t>
  </si>
  <si>
    <t>WESTMINSTER</t>
  </si>
  <si>
    <t>5002583950</t>
  </si>
  <si>
    <t>WHITINGHAM</t>
  </si>
  <si>
    <t>5002584700</t>
  </si>
  <si>
    <t>WILMINGTON</t>
  </si>
  <si>
    <t>5002584850</t>
  </si>
  <si>
    <t>5002701300</t>
  </si>
  <si>
    <t>ANDOVER</t>
  </si>
  <si>
    <t>WINDSOR</t>
  </si>
  <si>
    <t>5002702575</t>
  </si>
  <si>
    <t>BALTIMORE</t>
  </si>
  <si>
    <t>5002702725</t>
  </si>
  <si>
    <t>BARNARD</t>
  </si>
  <si>
    <t>5002705800</t>
  </si>
  <si>
    <t>BETHEL</t>
  </si>
  <si>
    <t>5002708275</t>
  </si>
  <si>
    <t>BRIDGEWATER</t>
  </si>
  <si>
    <t>5002712250</t>
  </si>
  <si>
    <t>CAVENDISH</t>
  </si>
  <si>
    <t>5002713675</t>
  </si>
  <si>
    <t>CHESTER</t>
  </si>
  <si>
    <t>5002732275</t>
  </si>
  <si>
    <t>HARTFORD</t>
  </si>
  <si>
    <t>5002732425</t>
  </si>
  <si>
    <t>HARTLAND</t>
  </si>
  <si>
    <t>5002741275</t>
  </si>
  <si>
    <t>LUDLOW</t>
  </si>
  <si>
    <t>5002752900</t>
  </si>
  <si>
    <t>NORWICH</t>
  </si>
  <si>
    <t>5002756050</t>
  </si>
  <si>
    <t>PLYMOUTH</t>
  </si>
  <si>
    <t>5002756350</t>
  </si>
  <si>
    <t>POMFRET</t>
  </si>
  <si>
    <t>5002758375</t>
  </si>
  <si>
    <t>READING</t>
  </si>
  <si>
    <t>5002760100</t>
  </si>
  <si>
    <t>ROCHESTER</t>
  </si>
  <si>
    <t>5002760850</t>
  </si>
  <si>
    <t>ROYALTON</t>
  </si>
  <si>
    <t>5002763775</t>
  </si>
  <si>
    <t>SHARON</t>
  </si>
  <si>
    <t>5002769550</t>
  </si>
  <si>
    <t>SPRINGFIELD</t>
  </si>
  <si>
    <t>5002770375</t>
  </si>
  <si>
    <t>STOCKBRIDGE</t>
  </si>
  <si>
    <t>5002777500</t>
  </si>
  <si>
    <t>WEATHERSFIELD</t>
  </si>
  <si>
    <t>5002782000</t>
  </si>
  <si>
    <t>WESTON</t>
  </si>
  <si>
    <t>5002783050</t>
  </si>
  <si>
    <t>WEST WINDSOR</t>
  </si>
  <si>
    <t>5002784925</t>
  </si>
  <si>
    <t>5002785975</t>
  </si>
  <si>
    <t>WOODSTOCK</t>
  </si>
  <si>
    <t>Total</t>
  </si>
  <si>
    <t>Speed Tier</t>
  </si>
  <si>
    <t>Served</t>
  </si>
  <si>
    <t>Not Served</t>
  </si>
  <si>
    <t>100/100 Mbps</t>
  </si>
  <si>
    <t>25/3 Mbps</t>
  </si>
  <si>
    <t>4/1 Mbps</t>
  </si>
  <si>
    <t>Total Buildings</t>
  </si>
  <si>
    <t>No CUD</t>
  </si>
  <si>
    <t>Percent Served 100/100</t>
  </si>
  <si>
    <t>Served 25/3</t>
  </si>
  <si>
    <t>Percent Served 25/3</t>
  </si>
  <si>
    <t>Served 4/1</t>
  </si>
  <si>
    <t>Lacking 4/1</t>
  </si>
  <si>
    <t>Percent Lacking 4/1</t>
  </si>
  <si>
    <t>Served 100/100</t>
  </si>
  <si>
    <t>Served 25/3 Or Better</t>
  </si>
  <si>
    <t>Percent Served 25/3 Or Better</t>
  </si>
  <si>
    <t>Served 4/1 Or Better</t>
  </si>
  <si>
    <t>Percent Served 4/1 Or Better</t>
  </si>
  <si>
    <t>Percent</t>
  </si>
  <si>
    <t>SpaceX</t>
  </si>
  <si>
    <t>Kingdom Fiber</t>
  </si>
  <si>
    <t>CCI</t>
  </si>
  <si>
    <t>Charter</t>
  </si>
  <si>
    <t>Row Labels</t>
  </si>
  <si>
    <t>In Progress - not RDOF no 25/3</t>
  </si>
  <si>
    <t>In Progress, not RDOF served 25/3</t>
  </si>
  <si>
    <t>In Progress - in RDOF</t>
  </si>
  <si>
    <t>Not Deployed</t>
  </si>
  <si>
    <t>Deployed - wireless</t>
  </si>
  <si>
    <t>Deployed - wireline</t>
  </si>
  <si>
    <t>RDOF</t>
  </si>
  <si>
    <t>Unfunded</t>
  </si>
  <si>
    <t>CI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</si>
</sst>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6" fillId="0" borderId="0" xfId="0" applyFont="1" applyFill="1"/>
    <xf numFmtId="164" fontId="0" fillId="0" borderId="0" xfId="2" applyNumberFormat="1" applyFont="1"/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164" fontId="0" fillId="0" borderId="1" xfId="2" applyNumberFormat="1" applyFont="1" applyBorder="1"/>
    <xf numFmtId="0" fontId="1" fillId="6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165" fontId="0" fillId="3" borderId="1" xfId="1" applyNumberFormat="1" applyFont="1" applyFill="1" applyBorder="1"/>
    <xf numFmtId="165" fontId="0" fillId="4" borderId="1" xfId="1" applyNumberFormat="1" applyFont="1" applyFill="1" applyBorder="1"/>
    <xf numFmtId="165" fontId="0" fillId="5" borderId="1" xfId="1" applyNumberFormat="1" applyFont="1" applyFill="1" applyBorder="1"/>
    <xf numFmtId="165" fontId="6" fillId="3" borderId="1" xfId="1" applyNumberFormat="1" applyFont="1" applyFill="1" applyBorder="1"/>
    <xf numFmtId="165" fontId="6" fillId="4" borderId="1" xfId="1" applyNumberFormat="1" applyFont="1" applyFill="1" applyBorder="1"/>
    <xf numFmtId="165" fontId="6" fillId="5" borderId="1" xfId="1" applyNumberFormat="1" applyFont="1" applyFill="1" applyBorder="1"/>
    <xf numFmtId="164" fontId="0" fillId="3" borderId="1" xfId="2" applyNumberFormat="1" applyFont="1" applyFill="1" applyBorder="1"/>
    <xf numFmtId="164" fontId="6" fillId="3" borderId="1" xfId="2" applyNumberFormat="1" applyFont="1" applyFill="1" applyBorder="1"/>
    <xf numFmtId="164" fontId="0" fillId="4" borderId="1" xfId="2" applyNumberFormat="1" applyFont="1" applyFill="1" applyBorder="1"/>
    <xf numFmtId="164" fontId="6" fillId="4" borderId="1" xfId="2" applyNumberFormat="1" applyFont="1" applyFill="1" applyBorder="1"/>
    <xf numFmtId="164" fontId="0" fillId="5" borderId="1" xfId="2" applyNumberFormat="1" applyFont="1" applyFill="1" applyBorder="1"/>
    <xf numFmtId="164" fontId="6" fillId="5" borderId="1" xfId="2" applyNumberFormat="1" applyFont="1" applyFill="1" applyBorder="1"/>
    <xf numFmtId="0" fontId="7" fillId="6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10" fontId="4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10" fontId="4" fillId="4" borderId="1" xfId="0" applyNumberFormat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horizontal="right" vertical="center" wrapText="1"/>
    </xf>
    <xf numFmtId="10" fontId="4" fillId="5" borderId="1" xfId="0" applyNumberFormat="1" applyFont="1" applyFill="1" applyBorder="1" applyAlignment="1" applyProtection="1">
      <alignment horizontal="right" vertical="center"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6" fillId="0" borderId="1" xfId="0" applyFont="1" applyBorder="1"/>
    <xf numFmtId="0" fontId="3" fillId="7" borderId="1" xfId="0" applyFont="1" applyFill="1" applyBorder="1" applyAlignment="1" applyProtection="1">
      <alignment horizontal="right" vertical="center" wrapText="1"/>
    </xf>
    <xf numFmtId="10" fontId="4" fillId="7" borderId="1" xfId="0" applyNumberFormat="1" applyFont="1" applyFill="1" applyBorder="1" applyAlignment="1" applyProtection="1">
      <alignment horizontal="right" vertical="center" wrapText="1"/>
    </xf>
    <xf numFmtId="0" fontId="0" fillId="7" borderId="1" xfId="0" applyFill="1" applyBorder="1"/>
    <xf numFmtId="165" fontId="6" fillId="7" borderId="1" xfId="1" applyNumberFormat="1" applyFont="1" applyFill="1" applyBorder="1"/>
    <xf numFmtId="164" fontId="6" fillId="7" borderId="1" xfId="2" applyNumberFormat="1" applyFont="1" applyFill="1" applyBorder="1"/>
    <xf numFmtId="165" fontId="0" fillId="7" borderId="1" xfId="1" applyNumberFormat="1" applyFont="1" applyFill="1" applyBorder="1"/>
    <xf numFmtId="164" fontId="0" fillId="7" borderId="1" xfId="2" applyNumberFormat="1" applyFont="1" applyFill="1" applyBorder="1"/>
    <xf numFmtId="9" fontId="0" fillId="3" borderId="1" xfId="2" applyFont="1" applyFill="1" applyBorder="1"/>
    <xf numFmtId="9" fontId="6" fillId="3" borderId="1" xfId="2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5" fontId="6" fillId="2" borderId="1" xfId="1" applyNumberFormat="1" applyFont="1" applyFill="1" applyBorder="1"/>
    <xf numFmtId="0" fontId="0" fillId="8" borderId="1" xfId="0" applyFill="1" applyBorder="1"/>
    <xf numFmtId="0" fontId="6" fillId="8" borderId="1" xfId="0" applyFont="1" applyFill="1" applyBorder="1"/>
    <xf numFmtId="165" fontId="0" fillId="2" borderId="1" xfId="1" applyNumberFormat="1" applyFont="1" applyFill="1" applyBorder="1"/>
    <xf numFmtId="165" fontId="6" fillId="9" borderId="2" xfId="1" applyNumberFormat="1" applyFont="1" applyFill="1" applyBorder="1"/>
    <xf numFmtId="0" fontId="6" fillId="9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9" borderId="3" xfId="0" applyFont="1" applyFill="1" applyBorder="1"/>
    <xf numFmtId="0" fontId="6" fillId="9" borderId="0" xfId="0" applyFont="1" applyFill="1"/>
    <xf numFmtId="165" fontId="0" fillId="0" borderId="0" xfId="0" applyNumberFormat="1"/>
    <xf numFmtId="165" fontId="0" fillId="0" borderId="1" xfId="1" applyNumberFormat="1" applyFont="1" applyFill="1" applyBorder="1"/>
    <xf numFmtId="165" fontId="5" fillId="0" borderId="1" xfId="1" applyNumberFormat="1" applyFont="1" applyFill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Broadband</a:t>
            </a:r>
            <a:r>
              <a:rPr lang="en-US" baseline="0"/>
              <a:t> Deployment Tier by CUD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CUD_Detail!$C$1</c:f>
              <c:strCache>
                <c:ptCount val="1"/>
                <c:pt idx="0">
                  <c:v>Served 100/100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CUD_Detail!$A$2:$A$15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Total</c:v>
                </c:pt>
              </c:strCache>
            </c:strRef>
          </c:cat>
          <c:val>
            <c:numRef>
              <c:f>CUD_Detail!$C$2:$C$15</c:f>
              <c:numCache>
                <c:formatCode>_(* #,##0_);_(* \(#,##0\);_(* "-"??_);_(@_)</c:formatCode>
                <c:ptCount val="14"/>
                <c:pt idx="0">
                  <c:v>1640</c:v>
                </c:pt>
                <c:pt idx="1">
                  <c:v>9916</c:v>
                </c:pt>
                <c:pt idx="2">
                  <c:v>20</c:v>
                </c:pt>
                <c:pt idx="3">
                  <c:v>8025</c:v>
                </c:pt>
                <c:pt idx="4">
                  <c:v>12</c:v>
                </c:pt>
                <c:pt idx="5">
                  <c:v>19202</c:v>
                </c:pt>
                <c:pt idx="6">
                  <c:v>607</c:v>
                </c:pt>
                <c:pt idx="7">
                  <c:v>1978</c:v>
                </c:pt>
                <c:pt idx="8">
                  <c:v>0</c:v>
                </c:pt>
                <c:pt idx="9">
                  <c:v>961</c:v>
                </c:pt>
                <c:pt idx="10">
                  <c:v>13529</c:v>
                </c:pt>
                <c:pt idx="11">
                  <c:v>319</c:v>
                </c:pt>
                <c:pt idx="12">
                  <c:v>34519</c:v>
                </c:pt>
                <c:pt idx="13">
                  <c:v>90728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F-44A0-BC57-4EC485DE3E10}"/>
            </c:ext>
          </c:extLst>
        </c:ser>
        <c:ser>
          <c:idx val="1"/>
          <c:order val="1"/>
          <c:tx>
            <c:strRef>
              <c:f>CUD_Detail!$E$1</c:f>
              <c:strCache>
                <c:ptCount val="1"/>
                <c:pt idx="0">
                  <c:v>Served 25/3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CUD_Detail!$A$2:$A$15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Total</c:v>
                </c:pt>
              </c:strCache>
            </c:strRef>
          </c:cat>
          <c:val>
            <c:numRef>
              <c:f>CUD_Detail!$E$2:$E$15</c:f>
              <c:numCache>
                <c:formatCode>_(* #,##0_);_(* \(#,##0\);_(* "-"??_);_(@_)</c:formatCode>
                <c:ptCount val="14"/>
                <c:pt idx="0">
                  <c:v>9784</c:v>
                </c:pt>
                <c:pt idx="1">
                  <c:v>10439</c:v>
                </c:pt>
                <c:pt idx="2">
                  <c:v>375</c:v>
                </c:pt>
                <c:pt idx="3">
                  <c:v>9889</c:v>
                </c:pt>
                <c:pt idx="4">
                  <c:v>2862</c:v>
                </c:pt>
                <c:pt idx="5">
                  <c:v>8165</c:v>
                </c:pt>
                <c:pt idx="6">
                  <c:v>6512</c:v>
                </c:pt>
                <c:pt idx="7">
                  <c:v>18957</c:v>
                </c:pt>
                <c:pt idx="8">
                  <c:v>149</c:v>
                </c:pt>
                <c:pt idx="9">
                  <c:v>11159</c:v>
                </c:pt>
                <c:pt idx="10">
                  <c:v>6342</c:v>
                </c:pt>
                <c:pt idx="11">
                  <c:v>15308</c:v>
                </c:pt>
                <c:pt idx="12">
                  <c:v>58770</c:v>
                </c:pt>
                <c:pt idx="13">
                  <c:v>158711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F-44A0-BC57-4EC485DE3E10}"/>
            </c:ext>
          </c:extLst>
        </c:ser>
        <c:ser>
          <c:idx val="2"/>
          <c:order val="2"/>
          <c:tx>
            <c:strRef>
              <c:f>CUD_Detail!$G$1</c:f>
              <c:strCache>
                <c:ptCount val="1"/>
                <c:pt idx="0">
                  <c:v>Served 4/1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CUD_Detail!$A$2:$A$15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Total</c:v>
                </c:pt>
              </c:strCache>
            </c:strRef>
          </c:cat>
          <c:val>
            <c:numRef>
              <c:f>CUD_Detail!$G$2:$G$15</c:f>
              <c:numCache>
                <c:formatCode>_(* #,##0_);_(* \(#,##0\);_(* "-"??_);_(@_)</c:formatCode>
                <c:ptCount val="14"/>
                <c:pt idx="0">
                  <c:v>5024</c:v>
                </c:pt>
                <c:pt idx="1">
                  <c:v>4922</c:v>
                </c:pt>
                <c:pt idx="2">
                  <c:v>198</c:v>
                </c:pt>
                <c:pt idx="3">
                  <c:v>5408</c:v>
                </c:pt>
                <c:pt idx="4">
                  <c:v>271</c:v>
                </c:pt>
                <c:pt idx="5">
                  <c:v>2272</c:v>
                </c:pt>
                <c:pt idx="6">
                  <c:v>3570</c:v>
                </c:pt>
                <c:pt idx="7">
                  <c:v>11887</c:v>
                </c:pt>
                <c:pt idx="8">
                  <c:v>640</c:v>
                </c:pt>
                <c:pt idx="9">
                  <c:v>5465</c:v>
                </c:pt>
                <c:pt idx="10">
                  <c:v>1893</c:v>
                </c:pt>
                <c:pt idx="11">
                  <c:v>1569</c:v>
                </c:pt>
                <c:pt idx="12">
                  <c:v>6161</c:v>
                </c:pt>
                <c:pt idx="13">
                  <c:v>49280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EF-44A0-BC57-4EC485DE3E10}"/>
            </c:ext>
          </c:extLst>
        </c:ser>
        <c:ser>
          <c:idx val="3"/>
          <c:order val="3"/>
          <c:tx>
            <c:strRef>
              <c:f>CUD_Detail!$I$1</c:f>
              <c:strCache>
                <c:ptCount val="1"/>
                <c:pt idx="0">
                  <c:v>Lacking 4/1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CUD_Detail!$A$2:$A$15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Total</c:v>
                </c:pt>
              </c:strCache>
            </c:strRef>
          </c:cat>
          <c:val>
            <c:numRef>
              <c:f>CUD_Detail!$I$2:$I$15</c:f>
              <c:numCache>
                <c:formatCode>_(* #,##0_);_(* \(#,##0\);_(* "-"??_);_(@_)</c:formatCode>
                <c:ptCount val="14"/>
                <c:pt idx="0">
                  <c:v>875</c:v>
                </c:pt>
                <c:pt idx="1">
                  <c:v>868</c:v>
                </c:pt>
                <c:pt idx="2">
                  <c:v>29</c:v>
                </c:pt>
                <c:pt idx="3">
                  <c:v>1151</c:v>
                </c:pt>
                <c:pt idx="4">
                  <c:v>21</c:v>
                </c:pt>
                <c:pt idx="5">
                  <c:v>1426</c:v>
                </c:pt>
                <c:pt idx="6">
                  <c:v>953</c:v>
                </c:pt>
                <c:pt idx="7">
                  <c:v>3744</c:v>
                </c:pt>
                <c:pt idx="8">
                  <c:v>85</c:v>
                </c:pt>
                <c:pt idx="9">
                  <c:v>332</c:v>
                </c:pt>
                <c:pt idx="10">
                  <c:v>798</c:v>
                </c:pt>
                <c:pt idx="11">
                  <c:v>691</c:v>
                </c:pt>
                <c:pt idx="12">
                  <c:v>941</c:v>
                </c:pt>
                <c:pt idx="13">
                  <c:v>11914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EF-44A0-BC57-4EC485DE3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709376"/>
        <c:axId val="525709704"/>
      </c:barChart>
      <c:lineChart>
        <c:grouping val="standard"/>
        <c:varyColors val="0"/>
        <c:ser>
          <c:idx val="4"/>
          <c:order val="4"/>
          <c:tx>
            <c:strRef>
              <c:f>CUD_Detail!$B$1</c:f>
              <c:strCache>
                <c:ptCount val="1"/>
                <c:pt idx="0">
                  <c:v>Total Buildings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CUD_Detail!$A$2:$A$15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Total</c:v>
                </c:pt>
              </c:strCache>
            </c:strRef>
          </c:cat>
          <c:val>
            <c:numRef>
              <c:f>CUD_Detail!$B$2:$B$15</c:f>
              <c:numCache>
                <c:formatCode>_(* #,##0_);_(* \(#,##0\);_(* "-"??_);_(@_)</c:formatCode>
                <c:ptCount val="14"/>
                <c:pt idx="0">
                  <c:v>17323</c:v>
                </c:pt>
                <c:pt idx="1">
                  <c:v>26145</c:v>
                </c:pt>
                <c:pt idx="2">
                  <c:v>622</c:v>
                </c:pt>
                <c:pt idx="3">
                  <c:v>24473</c:v>
                </c:pt>
                <c:pt idx="4">
                  <c:v>3166</c:v>
                </c:pt>
                <c:pt idx="5">
                  <c:v>31065</c:v>
                </c:pt>
                <c:pt idx="6">
                  <c:v>11642</c:v>
                </c:pt>
                <c:pt idx="7">
                  <c:v>36566</c:v>
                </c:pt>
                <c:pt idx="8">
                  <c:v>874</c:v>
                </c:pt>
                <c:pt idx="9">
                  <c:v>17917</c:v>
                </c:pt>
                <c:pt idx="10">
                  <c:v>22562</c:v>
                </c:pt>
                <c:pt idx="11">
                  <c:v>17887</c:v>
                </c:pt>
                <c:pt idx="12">
                  <c:v>100391</c:v>
                </c:pt>
                <c:pt idx="13">
                  <c:v>310633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EF-44A0-BC57-4EC485DE3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4584"/>
        <c:axId val="543434744"/>
      </c:lineChart>
      <c:catAx>
        <c:axId val="52570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709704"/>
        <c:crosses val="autoZero"/>
        <c:auto val="1"/>
        <c:lblAlgn val="ctr"/>
        <c:lblOffset val="100"/>
        <c:noMultiLvlLbl val="0"/>
      </c:catAx>
      <c:valAx>
        <c:axId val="52570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709376"/>
        <c:crosses val="autoZero"/>
        <c:crossBetween val="between"/>
      </c:valAx>
      <c:valAx>
        <c:axId val="54343474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54584"/>
        <c:crosses val="max"/>
        <c:crossBetween val="between"/>
      </c:valAx>
      <c:catAx>
        <c:axId val="196854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4347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Vermont Statewide Broadband Deployment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CUD_Detail!$A$15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6C-41C3-8EB0-BE9446CCD712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6C-41C3-8EB0-BE9446CCD712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6C-41C3-8EB0-BE9446CCD712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6C-41C3-8EB0-BE9446CCD712}"/>
              </c:ext>
            </c:extLst>
          </c:dPt>
          <c:dLbls>
            <c:dLbl>
              <c:idx val="0"/>
              <c:layout>
                <c:manualLayout>
                  <c:x val="6.6298342541436378E-2"/>
                  <c:y val="6.87910866633869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6C-41C3-8EB0-BE9446CCD712}"/>
                </c:ext>
              </c:extLst>
            </c:dLbl>
            <c:dLbl>
              <c:idx val="1"/>
              <c:layout>
                <c:manualLayout>
                  <c:x val="-0.17434008594229591"/>
                  <c:y val="-0.169954449403661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6C-41C3-8EB0-BE9446CCD712}"/>
                </c:ext>
              </c:extLst>
            </c:dLbl>
            <c:dLbl>
              <c:idx val="2"/>
              <c:layout>
                <c:manualLayout>
                  <c:x val="-0.12768569674647023"/>
                  <c:y val="0.250885139595881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6C-41C3-8EB0-BE9446CCD712}"/>
                </c:ext>
              </c:extLst>
            </c:dLbl>
            <c:dLbl>
              <c:idx val="3"/>
              <c:layout>
                <c:manualLayout>
                  <c:x val="-0.27747084100675262"/>
                  <c:y val="0.133535638817162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6C-41C3-8EB0-BE9446CCD71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(CUD_Detail!$C$1,CUD_Detail!$E$1,CUD_Detail!$G$1,CUD_Detail!$I$1)</c:f>
              <c:strCache>
                <c:ptCount val="4"/>
                <c:pt idx="0">
                  <c:v>Served 100/100</c:v>
                </c:pt>
                <c:pt idx="1">
                  <c:v>Served 25/3</c:v>
                </c:pt>
                <c:pt idx="2">
                  <c:v>Served 4/1</c:v>
                </c:pt>
                <c:pt idx="3">
                  <c:v>Lacking 4/1</c:v>
                </c:pt>
              </c:strCache>
            </c:strRef>
          </c:cat>
          <c:val>
            <c:numRef>
              <c:f>(CUD_Detail!$C$15,CUD_Detail!$E$15,CUD_Detail!$G$15,CUD_Detail!$I$15)</c:f>
              <c:numCache>
                <c:formatCode>_(* #,##0_);_(* \(#,##0\);_(* "-"??_);_(@_)</c:formatCode>
                <c:ptCount val="4"/>
                <c:pt idx="0">
                  <c:v>90728</c:v>
                </c:pt>
                <c:pt idx="1">
                  <c:v>158711</c:v>
                </c:pt>
                <c:pt idx="2">
                  <c:v>49280</c:v>
                </c:pt>
                <c:pt idx="3">
                  <c:v>11914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C-41C3-8EB0-BE9446CC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'RDOF Charts'!$D$2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'RDOF Charts'!$B$3:$B$15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'RDOF Charts'!$D$3:$D$15</c:f>
              <c:numCache>
                <c:formatCode>_(* #,##0_);_(* \(#,##0\);_(* "-"??_);_(@_)</c:formatCode>
                <c:ptCount val="13"/>
                <c:pt idx="1">
                  <c:v>27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2-4E8C-B103-8497EBF5F818}"/>
            </c:ext>
          </c:extLst>
        </c:ser>
        <c:ser>
          <c:idx val="1"/>
          <c:order val="1"/>
          <c:tx>
            <c:strRef>
              <c:f>'RDOF Charts'!$E$2</c:f>
              <c:strCache>
                <c:ptCount val="1"/>
                <c:pt idx="0">
                  <c:v>CCI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'RDOF Charts'!$B$3:$B$15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'RDOF Charts'!$E$3:$E$15</c:f>
              <c:numCache>
                <c:formatCode>_(* #,##0_);_(* \(#,##0\);_(* "-"??_);_(@_)</c:formatCode>
                <c:ptCount val="13"/>
                <c:pt idx="0">
                  <c:v>443</c:v>
                </c:pt>
                <c:pt idx="1">
                  <c:v>752</c:v>
                </c:pt>
                <c:pt idx="3">
                  <c:v>1350</c:v>
                </c:pt>
                <c:pt idx="4">
                  <c:v>55</c:v>
                </c:pt>
                <c:pt idx="6">
                  <c:v>652</c:v>
                </c:pt>
                <c:pt idx="7">
                  <c:v>2643</c:v>
                </c:pt>
                <c:pt idx="8">
                  <c:v>107</c:v>
                </c:pt>
                <c:pt idx="9">
                  <c:v>1121</c:v>
                </c:pt>
                <c:pt idx="10">
                  <c:v>371</c:v>
                </c:pt>
                <c:pt idx="11">
                  <c:v>460</c:v>
                </c:pt>
                <c:pt idx="12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2-4E8C-B103-8497EBF5F818}"/>
            </c:ext>
          </c:extLst>
        </c:ser>
        <c:ser>
          <c:idx val="2"/>
          <c:order val="2"/>
          <c:tx>
            <c:strRef>
              <c:f>'RDOF Charts'!$F$2</c:f>
              <c:strCache>
                <c:ptCount val="1"/>
                <c:pt idx="0">
                  <c:v>ECFiber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'RDOF Charts'!$B$3:$B$15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'RDOF Charts'!$F$3:$F$15</c:f>
              <c:numCache>
                <c:formatCode>_(* #,##0_);_(* \(#,##0\);_(* "-"??_);_(@_)</c:formatCode>
                <c:ptCount val="13"/>
                <c:pt idx="1">
                  <c:v>7</c:v>
                </c:pt>
                <c:pt idx="2">
                  <c:v>151</c:v>
                </c:pt>
                <c:pt idx="5">
                  <c:v>504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2-4E8C-B103-8497EBF5F818}"/>
            </c:ext>
          </c:extLst>
        </c:ser>
        <c:ser>
          <c:idx val="3"/>
          <c:order val="3"/>
          <c:tx>
            <c:strRef>
              <c:f>'RDOF Charts'!$G$2</c:f>
              <c:strCache>
                <c:ptCount val="1"/>
                <c:pt idx="0">
                  <c:v>Kingdom Fiber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'RDOF Charts'!$B$3:$B$15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'RDOF Charts'!$G$3:$G$15</c:f>
              <c:numCache>
                <c:formatCode>_(* #,##0_);_(* \(#,##0\);_(* "-"??_);_(@_)</c:formatCode>
                <c:ptCount val="13"/>
                <c:pt idx="1">
                  <c:v>647</c:v>
                </c:pt>
                <c:pt idx="7">
                  <c:v>3090</c:v>
                </c:pt>
                <c:pt idx="1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12-4E8C-B103-8497EBF5F818}"/>
            </c:ext>
          </c:extLst>
        </c:ser>
        <c:ser>
          <c:idx val="4"/>
          <c:order val="4"/>
          <c:tx>
            <c:strRef>
              <c:f>'RDOF Charts'!$H$2</c:f>
              <c:strCache>
                <c:ptCount val="1"/>
                <c:pt idx="0">
                  <c:v>SpaceX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'RDOF Charts'!$B$3:$B$15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'RDOF Charts'!$H$3:$H$15</c:f>
              <c:numCache>
                <c:formatCode>_(* #,##0_);_(* \(#,##0\);_(* "-"??_);_(@_)</c:formatCode>
                <c:ptCount val="13"/>
                <c:pt idx="0">
                  <c:v>81</c:v>
                </c:pt>
                <c:pt idx="1">
                  <c:v>34</c:v>
                </c:pt>
                <c:pt idx="3">
                  <c:v>111</c:v>
                </c:pt>
                <c:pt idx="4">
                  <c:v>7</c:v>
                </c:pt>
                <c:pt idx="5">
                  <c:v>7</c:v>
                </c:pt>
                <c:pt idx="6">
                  <c:v>52</c:v>
                </c:pt>
                <c:pt idx="7">
                  <c:v>371</c:v>
                </c:pt>
                <c:pt idx="9">
                  <c:v>226</c:v>
                </c:pt>
                <c:pt idx="10">
                  <c:v>59</c:v>
                </c:pt>
                <c:pt idx="11">
                  <c:v>56</c:v>
                </c:pt>
                <c:pt idx="12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12-4E8C-B103-8497EBF5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5110096"/>
        <c:axId val="705110752"/>
      </c:barChart>
      <c:lineChart>
        <c:grouping val="standard"/>
        <c:varyColors val="0"/>
        <c:ser>
          <c:idx val="5"/>
          <c:order val="5"/>
          <c:tx>
            <c:strRef>
              <c:f>'RDOF Charts'!$I$2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'RDOF Charts'!$B$3:$B$15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'RDOF Charts'!$I$3:$I$15</c:f>
              <c:numCache>
                <c:formatCode>_(* #,##0_);_(* \(#,##0\);_(* "-"??_);_(@_)</c:formatCode>
                <c:ptCount val="13"/>
                <c:pt idx="0">
                  <c:v>524</c:v>
                </c:pt>
                <c:pt idx="1">
                  <c:v>1467</c:v>
                </c:pt>
                <c:pt idx="2">
                  <c:v>151</c:v>
                </c:pt>
                <c:pt idx="3">
                  <c:v>1461</c:v>
                </c:pt>
                <c:pt idx="4">
                  <c:v>62</c:v>
                </c:pt>
                <c:pt idx="5">
                  <c:v>520</c:v>
                </c:pt>
                <c:pt idx="6">
                  <c:v>704</c:v>
                </c:pt>
                <c:pt idx="7">
                  <c:v>6104</c:v>
                </c:pt>
                <c:pt idx="8">
                  <c:v>107</c:v>
                </c:pt>
                <c:pt idx="9">
                  <c:v>1347</c:v>
                </c:pt>
                <c:pt idx="10">
                  <c:v>430</c:v>
                </c:pt>
                <c:pt idx="11">
                  <c:v>516</c:v>
                </c:pt>
                <c:pt idx="12">
                  <c:v>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2-4E8C-B103-8497EBF5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920512"/>
        <c:axId val="629918544"/>
      </c:lineChart>
      <c:catAx>
        <c:axId val="70511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110752"/>
        <c:crosses val="autoZero"/>
        <c:auto val="1"/>
        <c:lblAlgn val="ctr"/>
        <c:lblOffset val="100"/>
        <c:noMultiLvlLbl val="0"/>
      </c:catAx>
      <c:valAx>
        <c:axId val="70511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110096"/>
        <c:crosses val="autoZero"/>
        <c:crossBetween val="between"/>
      </c:valAx>
      <c:valAx>
        <c:axId val="62991854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920512"/>
        <c:crosses val="max"/>
        <c:crossBetween val="between"/>
      </c:valAx>
      <c:catAx>
        <c:axId val="62992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9185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Locations in RDOF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DF-4BA1-9FA9-F5461DD7090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DF-4BA1-9FA9-F5461DD7090E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DF-4BA1-9FA9-F5461DD7090E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DF-4BA1-9FA9-F5461DD7090E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DF-4BA1-9FA9-F5461DD7090E}"/>
              </c:ext>
            </c:extLst>
          </c:dPt>
          <c:dLbls>
            <c:dLbl>
              <c:idx val="0"/>
              <c:layout>
                <c:manualLayout>
                  <c:x val="0.23104693140794225"/>
                  <c:y val="2.3148148148148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F-4BA1-9FA9-F5461DD7090E}"/>
                </c:ext>
              </c:extLst>
            </c:dLbl>
            <c:dLbl>
              <c:idx val="2"/>
              <c:layout>
                <c:manualLayout>
                  <c:x val="-5.294825511432009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F-4BA1-9FA9-F5461DD7090E}"/>
                </c:ext>
              </c:extLst>
            </c:dLbl>
            <c:dLbl>
              <c:idx val="4"/>
              <c:layout>
                <c:manualLayout>
                  <c:x val="-0.18531889290012032"/>
                  <c:y val="5.09259259259259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F-4BA1-9FA9-F5461DD7090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'RDOF Charts'!$C$2:$H$2</c15:sqref>
                  </c15:fullRef>
                </c:ext>
              </c:extLst>
              <c:f>'RDOF Charts'!$C$2:$G$2</c:f>
              <c:strCache>
                <c:ptCount val="5"/>
                <c:pt idx="0">
                  <c:v>Served 25/3</c:v>
                </c:pt>
                <c:pt idx="1">
                  <c:v>Charter</c:v>
                </c:pt>
                <c:pt idx="2">
                  <c:v>CCI</c:v>
                </c:pt>
                <c:pt idx="3">
                  <c:v>ECFiber</c:v>
                </c:pt>
                <c:pt idx="4">
                  <c:v>Kingdom Fiber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'RDOF Charts'!$C$16:$H$16</c15:sqref>
                  </c15:fullRef>
                </c:ext>
              </c:extLst>
              <c:f>'RDOF Charts'!$C$16:$G$16</c:f>
              <c:numCache>
                <c:formatCode>_(* #,##0_);_(* \(#,##0\);_(* "-"??_);_(@_)</c:formatCode>
                <c:ptCount val="5"/>
                <c:pt idx="0">
                  <c:v>4609</c:v>
                </c:pt>
                <c:pt idx="1">
                  <c:v>36</c:v>
                </c:pt>
                <c:pt idx="2">
                  <c:v>8385</c:v>
                </c:pt>
                <c:pt idx="3">
                  <c:v>677</c:v>
                </c:pt>
                <c:pt idx="4">
                  <c:v>3877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9EDF-4BA1-9FA9-F5461DD7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2A-4127-8295-A48B9E0A98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2A-4127-8295-A48B9E0A98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2A-4127-8295-A48B9E0A98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2A-4127-8295-A48B9E0A98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2A-4127-8295-A48B9E0A98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E2A-4127-8295-A48B9E0A983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CI!$B$2:$B$7</c:f>
              <c:strCache>
                <c:ptCount val="6"/>
                <c:pt idx="0">
                  <c:v>Deployed - wireline</c:v>
                </c:pt>
                <c:pt idx="1">
                  <c:v>Deployed - wireless</c:v>
                </c:pt>
                <c:pt idx="2">
                  <c:v>Not Deployed</c:v>
                </c:pt>
                <c:pt idx="3">
                  <c:v>In Progress - in RDOF</c:v>
                </c:pt>
                <c:pt idx="4">
                  <c:v>In Progress, not RDOF served 25/3</c:v>
                </c:pt>
                <c:pt idx="5">
                  <c:v>In Progress - not RDOF no 25/3</c:v>
                </c:pt>
              </c:strCache>
            </c:strRef>
          </c:cat>
          <c:val>
            <c:numRef>
              <c:f>CI!$C$2:$C$7</c:f>
              <c:numCache>
                <c:formatCode>_(* #,##0_);_(* \(#,##0\);_(* "-"??_);_(@_)</c:formatCode>
                <c:ptCount val="6"/>
                <c:pt idx="0">
                  <c:v>2197</c:v>
                </c:pt>
                <c:pt idx="1">
                  <c:v>4021</c:v>
                </c:pt>
                <c:pt idx="2">
                  <c:v>701</c:v>
                </c:pt>
                <c:pt idx="3">
                  <c:v>1016</c:v>
                </c:pt>
                <c:pt idx="4">
                  <c:v>207</c:v>
                </c:pt>
                <c:pt idx="5">
                  <c:v>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2A-4127-8295-A48B9E0A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Locations lacking 25/3 Mbps by CUD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'25_3'!$E$2</c:f>
              <c:strCache>
                <c:ptCount val="1"/>
                <c:pt idx="0">
                  <c:v>Unfunded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'25_3'!$A$3:$A$15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'25_3'!$E$3:$E$15</c:f>
              <c:numCache>
                <c:formatCode>_(* #,##0_);_(* \(#,##0\);_(* "-"??_);_(@_)</c:formatCode>
                <c:ptCount val="13"/>
                <c:pt idx="0">
                  <c:v>5375</c:v>
                </c:pt>
                <c:pt idx="1">
                  <c:v>4096</c:v>
                </c:pt>
                <c:pt idx="2">
                  <c:v>76</c:v>
                </c:pt>
                <c:pt idx="3">
                  <c:v>5098</c:v>
                </c:pt>
                <c:pt idx="4">
                  <c:v>230</c:v>
                </c:pt>
                <c:pt idx="5">
                  <c:v>3178</c:v>
                </c:pt>
                <c:pt idx="6">
                  <c:v>3819</c:v>
                </c:pt>
                <c:pt idx="7">
                  <c:v>8126</c:v>
                </c:pt>
                <c:pt idx="8">
                  <c:v>566</c:v>
                </c:pt>
                <c:pt idx="9">
                  <c:v>4450</c:v>
                </c:pt>
                <c:pt idx="10">
                  <c:v>2261</c:v>
                </c:pt>
                <c:pt idx="11">
                  <c:v>1744</c:v>
                </c:pt>
                <c:pt idx="12">
                  <c:v>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87E-9198-434E082E1E97}"/>
            </c:ext>
          </c:extLst>
        </c:ser>
        <c:ser>
          <c:idx val="2"/>
          <c:order val="2"/>
          <c:tx>
            <c:strRef>
              <c:f>'25_3'!$F$2</c:f>
              <c:strCache>
                <c:ptCount val="1"/>
                <c:pt idx="0">
                  <c:v>RDOF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'25_3'!$A$3:$A$15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'25_3'!$F$3:$F$15</c:f>
              <c:numCache>
                <c:formatCode>_(* #,##0_);_(* \(#,##0\);_(* "-"??_);_(@_)</c:formatCode>
                <c:ptCount val="13"/>
                <c:pt idx="0">
                  <c:v>524</c:v>
                </c:pt>
                <c:pt idx="1">
                  <c:v>1467</c:v>
                </c:pt>
                <c:pt idx="2">
                  <c:v>151</c:v>
                </c:pt>
                <c:pt idx="3">
                  <c:v>1461</c:v>
                </c:pt>
                <c:pt idx="4">
                  <c:v>62</c:v>
                </c:pt>
                <c:pt idx="5">
                  <c:v>520</c:v>
                </c:pt>
                <c:pt idx="6">
                  <c:v>704</c:v>
                </c:pt>
                <c:pt idx="7">
                  <c:v>6104</c:v>
                </c:pt>
                <c:pt idx="8">
                  <c:v>107</c:v>
                </c:pt>
                <c:pt idx="9">
                  <c:v>1347</c:v>
                </c:pt>
                <c:pt idx="10">
                  <c:v>430</c:v>
                </c:pt>
                <c:pt idx="11">
                  <c:v>516</c:v>
                </c:pt>
                <c:pt idx="12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0-487E-9198-434E082E1E97}"/>
            </c:ext>
          </c:extLst>
        </c:ser>
        <c:ser>
          <c:idx val="3"/>
          <c:order val="3"/>
          <c:tx>
            <c:strRef>
              <c:f>'25_3'!$G$2</c:f>
              <c:strCache>
                <c:ptCount val="1"/>
                <c:pt idx="0">
                  <c:v>CI Grant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'25_3'!$A$3:$A$15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'25_3'!$G$3:$G$15</c:f>
              <c:numCache>
                <c:formatCode>_(* #,##0_);_(* \(#,##0\);_(* "-"??_);_(@_)</c:formatCode>
                <c:ptCount val="13"/>
                <c:pt idx="1">
                  <c:v>227</c:v>
                </c:pt>
                <c:pt idx="7">
                  <c:v>1401</c:v>
                </c:pt>
                <c:pt idx="8">
                  <c:v>52</c:v>
                </c:pt>
                <c:pt idx="1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0-487E-9198-434E082E1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762064"/>
        <c:axId val="699768624"/>
      </c:barChart>
      <c:lineChart>
        <c:grouping val="standard"/>
        <c:varyColors val="0"/>
        <c:ser>
          <c:idx val="0"/>
          <c:order val="0"/>
          <c:tx>
            <c:strRef>
              <c:f>'25_3'!$D$2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'25_3'!$A$3:$A$15</c:f>
              <c:strCache>
                <c:ptCount val="13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</c:strCache>
            </c:strRef>
          </c:cat>
          <c:val>
            <c:numRef>
              <c:f>'25_3'!$D$3:$D$15</c:f>
              <c:numCache>
                <c:formatCode>_(* #,##0_);_(* \(#,##0\);_(* "-"??_);_(@_)</c:formatCode>
                <c:ptCount val="13"/>
                <c:pt idx="0">
                  <c:v>5899</c:v>
                </c:pt>
                <c:pt idx="1">
                  <c:v>5790</c:v>
                </c:pt>
                <c:pt idx="2">
                  <c:v>227</c:v>
                </c:pt>
                <c:pt idx="3">
                  <c:v>6559</c:v>
                </c:pt>
                <c:pt idx="4">
                  <c:v>292</c:v>
                </c:pt>
                <c:pt idx="5">
                  <c:v>3698</c:v>
                </c:pt>
                <c:pt idx="6">
                  <c:v>4523</c:v>
                </c:pt>
                <c:pt idx="7">
                  <c:v>15631</c:v>
                </c:pt>
                <c:pt idx="8">
                  <c:v>725</c:v>
                </c:pt>
                <c:pt idx="9">
                  <c:v>5797</c:v>
                </c:pt>
                <c:pt idx="10">
                  <c:v>2691</c:v>
                </c:pt>
                <c:pt idx="11">
                  <c:v>2260</c:v>
                </c:pt>
                <c:pt idx="12">
                  <c:v>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F0-487E-9198-434E082E1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07928"/>
        <c:axId val="640808584"/>
      </c:lineChart>
      <c:catAx>
        <c:axId val="69976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768624"/>
        <c:crosses val="autoZero"/>
        <c:auto val="1"/>
        <c:lblAlgn val="ctr"/>
        <c:lblOffset val="100"/>
        <c:noMultiLvlLbl val="0"/>
      </c:catAx>
      <c:valAx>
        <c:axId val="69976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762064"/>
        <c:crosses val="autoZero"/>
        <c:crossBetween val="between"/>
      </c:valAx>
      <c:valAx>
        <c:axId val="640808584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640807928"/>
        <c:crosses val="max"/>
        <c:crossBetween val="between"/>
      </c:valAx>
      <c:catAx>
        <c:axId val="6408079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40808584"/>
        <c:crosses val="max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20-455C-9913-A08B2063B750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20-455C-9913-A08B2063B750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20-455C-9913-A08B2063B75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'25_3'!$E$2:$G$2</c:f>
              <c:strCache>
                <c:ptCount val="3"/>
                <c:pt idx="0">
                  <c:v>Unfunded</c:v>
                </c:pt>
                <c:pt idx="1">
                  <c:v>RDOF</c:v>
                </c:pt>
                <c:pt idx="2">
                  <c:v>CI Grant</c:v>
                </c:pt>
              </c:strCache>
            </c:strRef>
          </c:cat>
          <c:val>
            <c:numRef>
              <c:f>'25_3'!$E$16:$G$16</c:f>
              <c:numCache>
                <c:formatCode>_(* #,##0_);_(* \(#,##0\);_(* "-"??_);_(@_)</c:formatCode>
                <c:ptCount val="3"/>
                <c:pt idx="0">
                  <c:v>45251</c:v>
                </c:pt>
                <c:pt idx="1">
                  <c:v>14138</c:v>
                </c:pt>
                <c:pt idx="2">
                  <c:v>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20-455C-9913-A08B2063B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16</xdr:row>
      <xdr:rowOff>28575</xdr:rowOff>
    </xdr:from>
    <xdr:to>
      <xdr:col>10</xdr:col>
      <xdr:colOff>723901</xdr:colOff>
      <xdr:row>45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44F86E-0F89-4CF2-8E99-2741EF26F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0</xdr:row>
      <xdr:rowOff>490537</xdr:rowOff>
    </xdr:from>
    <xdr:to>
      <xdr:col>17</xdr:col>
      <xdr:colOff>400050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07114D-E90F-4602-8DB2-947F689D2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76201</xdr:colOff>
      <xdr:row>1</xdr:row>
      <xdr:rowOff>9524</xdr:rowOff>
    </xdr:from>
    <xdr:to>
      <xdr:col>25</xdr:col>
      <xdr:colOff>85725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E0458B-13EE-4A24-904C-6EC3640C6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18</xdr:row>
      <xdr:rowOff>109537</xdr:rowOff>
    </xdr:from>
    <xdr:to>
      <xdr:col>10</xdr:col>
      <xdr:colOff>352425</xdr:colOff>
      <xdr:row>32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8965A5-D749-4835-9347-9AE942AE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90487</xdr:rowOff>
    </xdr:from>
    <xdr:to>
      <xdr:col>15</xdr:col>
      <xdr:colOff>57150</xdr:colOff>
      <xdr:row>22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61FB9F-439A-4125-8E8D-E8D530CD5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214311</xdr:rowOff>
    </xdr:from>
    <xdr:to>
      <xdr:col>20</xdr:col>
      <xdr:colOff>390525</xdr:colOff>
      <xdr:row>32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98401B-C307-4C78-B1A7-E120997FE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17</xdr:row>
      <xdr:rowOff>47625</xdr:rowOff>
    </xdr:from>
    <xdr:to>
      <xdr:col>5</xdr:col>
      <xdr:colOff>581025</xdr:colOff>
      <xdr:row>32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EA0651-321A-4DB1-91C6-5C9029723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9"/>
  <sheetViews>
    <sheetView topLeftCell="A239" workbookViewId="0">
      <selection activeCell="E3" sqref="E3"/>
    </sheetView>
  </sheetViews>
  <sheetFormatPr defaultRowHeight="15" x14ac:dyDescent="0.25"/>
  <cols>
    <col min="1" max="6" width="14" style="2" customWidth="1"/>
    <col min="7" max="7" width="12.85546875" style="2" customWidth="1"/>
    <col min="8" max="12" width="14" style="2" customWidth="1"/>
    <col min="13" max="13" width="15.140625" style="2" customWidth="1"/>
  </cols>
  <sheetData>
    <row r="1" spans="1:13" s="1" customFormat="1" ht="45" x14ac:dyDescent="0.25">
      <c r="A1" s="9" t="s">
        <v>0</v>
      </c>
      <c r="B1" s="9" t="s">
        <v>1</v>
      </c>
      <c r="C1" s="9" t="s">
        <v>2</v>
      </c>
      <c r="D1" s="9" t="s">
        <v>3</v>
      </c>
      <c r="E1" s="23" t="s">
        <v>539</v>
      </c>
      <c r="F1" s="9" t="s">
        <v>547</v>
      </c>
      <c r="G1" s="9" t="s">
        <v>541</v>
      </c>
      <c r="H1" s="9" t="s">
        <v>548</v>
      </c>
      <c r="I1" s="9" t="s">
        <v>549</v>
      </c>
      <c r="J1" s="9" t="s">
        <v>550</v>
      </c>
      <c r="K1" s="9" t="s">
        <v>551</v>
      </c>
      <c r="L1" s="9" t="s">
        <v>545</v>
      </c>
      <c r="M1" s="9" t="s">
        <v>546</v>
      </c>
    </row>
    <row r="2" spans="1:13" x14ac:dyDescent="0.25">
      <c r="A2" s="45" t="s">
        <v>5</v>
      </c>
      <c r="B2" s="45" t="s">
        <v>6</v>
      </c>
      <c r="C2" s="45" t="s">
        <v>6</v>
      </c>
      <c r="D2" s="45" t="s">
        <v>7</v>
      </c>
      <c r="E2" s="46">
        <v>798</v>
      </c>
      <c r="F2" s="24">
        <v>290</v>
      </c>
      <c r="G2" s="25">
        <v>0.36340852130325801</v>
      </c>
      <c r="H2" s="26">
        <v>381</v>
      </c>
      <c r="I2" s="27">
        <v>0.477443609022556</v>
      </c>
      <c r="J2" s="28">
        <v>775</v>
      </c>
      <c r="K2" s="29">
        <v>0.97117794486215503</v>
      </c>
      <c r="L2" s="34">
        <v>23</v>
      </c>
      <c r="M2" s="35">
        <v>2.88220551378446E-2</v>
      </c>
    </row>
    <row r="3" spans="1:13" ht="30" x14ac:dyDescent="0.25">
      <c r="A3" s="45" t="s">
        <v>303</v>
      </c>
      <c r="B3" s="45" t="s">
        <v>304</v>
      </c>
      <c r="C3" s="45" t="s">
        <v>305</v>
      </c>
      <c r="D3" s="45" t="s">
        <v>95</v>
      </c>
      <c r="E3" s="46">
        <v>624</v>
      </c>
      <c r="F3" s="24">
        <v>166</v>
      </c>
      <c r="G3" s="25">
        <v>0.26602564102564102</v>
      </c>
      <c r="H3" s="26">
        <v>197</v>
      </c>
      <c r="I3" s="27">
        <v>0.31570512820512803</v>
      </c>
      <c r="J3" s="28">
        <v>584</v>
      </c>
      <c r="K3" s="29">
        <v>0.93589743589743601</v>
      </c>
      <c r="L3" s="34">
        <v>40</v>
      </c>
      <c r="M3" s="35">
        <v>6.4102564102564097E-2</v>
      </c>
    </row>
    <row r="4" spans="1:13" ht="30" x14ac:dyDescent="0.25">
      <c r="A4" s="45" t="s">
        <v>234</v>
      </c>
      <c r="B4" s="45" t="s">
        <v>235</v>
      </c>
      <c r="C4" s="45" t="s">
        <v>236</v>
      </c>
      <c r="D4" s="45" t="s">
        <v>206</v>
      </c>
      <c r="E4" s="46">
        <v>1842</v>
      </c>
      <c r="F4" s="24">
        <v>2</v>
      </c>
      <c r="G4" s="25">
        <v>1.0857763300760001E-3</v>
      </c>
      <c r="H4" s="26">
        <v>628</v>
      </c>
      <c r="I4" s="27">
        <v>0.34093376764386502</v>
      </c>
      <c r="J4" s="28">
        <v>1823</v>
      </c>
      <c r="K4" s="29">
        <v>0.98968512486427795</v>
      </c>
      <c r="L4" s="34">
        <v>19</v>
      </c>
      <c r="M4" s="35">
        <v>1.0314875135722001E-2</v>
      </c>
    </row>
    <row r="5" spans="1:13" x14ac:dyDescent="0.25">
      <c r="A5" s="45" t="s">
        <v>484</v>
      </c>
      <c r="B5" s="45" t="s">
        <v>485</v>
      </c>
      <c r="C5" s="45" t="s">
        <v>486</v>
      </c>
      <c r="D5" s="45" t="s">
        <v>63</v>
      </c>
      <c r="E5" s="46">
        <v>481</v>
      </c>
      <c r="F5" s="24">
        <v>480</v>
      </c>
      <c r="G5" s="25">
        <v>0.99792099792099798</v>
      </c>
      <c r="H5" s="26">
        <v>481</v>
      </c>
      <c r="I5" s="27">
        <v>1</v>
      </c>
      <c r="J5" s="28">
        <v>481</v>
      </c>
      <c r="K5" s="29">
        <v>1</v>
      </c>
      <c r="L5" s="34">
        <v>0</v>
      </c>
      <c r="M5" s="35">
        <v>0</v>
      </c>
    </row>
    <row r="6" spans="1:13" ht="30" x14ac:dyDescent="0.25">
      <c r="A6" s="45" t="s">
        <v>54</v>
      </c>
      <c r="B6" s="45" t="s">
        <v>55</v>
      </c>
      <c r="C6" s="45" t="s">
        <v>56</v>
      </c>
      <c r="D6" s="45" t="s">
        <v>57</v>
      </c>
      <c r="E6" s="46">
        <v>1311</v>
      </c>
      <c r="F6" s="24">
        <v>6</v>
      </c>
      <c r="G6" s="25">
        <v>4.5766590389016001E-3</v>
      </c>
      <c r="H6" s="26">
        <v>1127</v>
      </c>
      <c r="I6" s="27">
        <v>0.859649122807018</v>
      </c>
      <c r="J6" s="28">
        <v>1248</v>
      </c>
      <c r="K6" s="29">
        <v>0.951945080091533</v>
      </c>
      <c r="L6" s="34">
        <v>63</v>
      </c>
      <c r="M6" s="35">
        <v>4.8054919908466803E-2</v>
      </c>
    </row>
    <row r="7" spans="1:13" x14ac:dyDescent="0.25">
      <c r="A7" s="45" t="s">
        <v>438</v>
      </c>
      <c r="B7" s="45" t="s">
        <v>439</v>
      </c>
      <c r="C7" s="45" t="s">
        <v>440</v>
      </c>
      <c r="D7" s="45" t="s">
        <v>63</v>
      </c>
      <c r="E7" s="46">
        <v>262</v>
      </c>
      <c r="F7" s="24">
        <v>261</v>
      </c>
      <c r="G7" s="25">
        <v>0.99618320610686995</v>
      </c>
      <c r="H7" s="26">
        <v>261</v>
      </c>
      <c r="I7" s="27">
        <v>0.99618320610686995</v>
      </c>
      <c r="J7" s="28">
        <v>261</v>
      </c>
      <c r="K7" s="29">
        <v>0.99618320610686995</v>
      </c>
      <c r="L7" s="34">
        <v>1</v>
      </c>
      <c r="M7" s="35">
        <v>3.81679389312977E-3</v>
      </c>
    </row>
    <row r="8" spans="1:13" ht="30" x14ac:dyDescent="0.25">
      <c r="A8" s="45" t="s">
        <v>165</v>
      </c>
      <c r="B8" s="45" t="s">
        <v>166</v>
      </c>
      <c r="C8" s="45" t="s">
        <v>140</v>
      </c>
      <c r="D8" s="45" t="s">
        <v>95</v>
      </c>
      <c r="E8" s="46">
        <v>256</v>
      </c>
      <c r="F8" s="24">
        <v>0</v>
      </c>
      <c r="G8" s="25">
        <v>0</v>
      </c>
      <c r="H8" s="26">
        <v>189</v>
      </c>
      <c r="I8" s="27">
        <v>0.73828125</v>
      </c>
      <c r="J8" s="28">
        <v>214</v>
      </c>
      <c r="K8" s="29">
        <v>0.8359375</v>
      </c>
      <c r="L8" s="34">
        <v>42</v>
      </c>
      <c r="M8" s="35">
        <v>0.1640625</v>
      </c>
    </row>
    <row r="9" spans="1:13" ht="30" x14ac:dyDescent="0.25">
      <c r="A9" s="45" t="s">
        <v>167</v>
      </c>
      <c r="B9" s="45" t="s">
        <v>168</v>
      </c>
      <c r="C9" s="45" t="s">
        <v>140</v>
      </c>
      <c r="D9" s="45" t="s">
        <v>95</v>
      </c>
      <c r="E9" s="46">
        <v>9</v>
      </c>
      <c r="F9" s="24">
        <v>0</v>
      </c>
      <c r="G9" s="25">
        <v>0</v>
      </c>
      <c r="H9" s="26">
        <v>0</v>
      </c>
      <c r="I9" s="27">
        <v>0</v>
      </c>
      <c r="J9" s="28">
        <v>1</v>
      </c>
      <c r="K9" s="29">
        <v>0.11111111111111099</v>
      </c>
      <c r="L9" s="34">
        <v>8</v>
      </c>
      <c r="M9" s="35">
        <v>0.88888888888888895</v>
      </c>
    </row>
    <row r="10" spans="1:13" ht="30" x14ac:dyDescent="0.25">
      <c r="A10" s="45" t="s">
        <v>203</v>
      </c>
      <c r="B10" s="45" t="s">
        <v>204</v>
      </c>
      <c r="C10" s="45" t="s">
        <v>205</v>
      </c>
      <c r="D10" s="45" t="s">
        <v>206</v>
      </c>
      <c r="E10" s="46">
        <v>698</v>
      </c>
      <c r="F10" s="24">
        <v>1</v>
      </c>
      <c r="G10" s="25">
        <v>1.4326647564469901E-3</v>
      </c>
      <c r="H10" s="26">
        <v>235</v>
      </c>
      <c r="I10" s="27">
        <v>0.33667621776504297</v>
      </c>
      <c r="J10" s="28">
        <v>646</v>
      </c>
      <c r="K10" s="29">
        <v>0.92550143266475604</v>
      </c>
      <c r="L10" s="34">
        <v>52</v>
      </c>
      <c r="M10" s="35">
        <v>7.4498567335243598E-2</v>
      </c>
    </row>
    <row r="11" spans="1:13" x14ac:dyDescent="0.25">
      <c r="A11" s="45" t="s">
        <v>487</v>
      </c>
      <c r="B11" s="45" t="s">
        <v>488</v>
      </c>
      <c r="C11" s="45" t="s">
        <v>486</v>
      </c>
      <c r="D11" s="45" t="s">
        <v>63</v>
      </c>
      <c r="E11" s="46">
        <v>113</v>
      </c>
      <c r="F11" s="24">
        <v>0</v>
      </c>
      <c r="G11" s="25">
        <v>0</v>
      </c>
      <c r="H11" s="26">
        <v>100</v>
      </c>
      <c r="I11" s="27">
        <v>0.88495575221238898</v>
      </c>
      <c r="J11" s="28">
        <v>113</v>
      </c>
      <c r="K11" s="29">
        <v>1</v>
      </c>
      <c r="L11" s="34">
        <v>0</v>
      </c>
      <c r="M11" s="35">
        <v>0</v>
      </c>
    </row>
    <row r="12" spans="1:13" x14ac:dyDescent="0.25">
      <c r="A12" s="45" t="s">
        <v>489</v>
      </c>
      <c r="B12" s="45" t="s">
        <v>490</v>
      </c>
      <c r="C12" s="45" t="s">
        <v>486</v>
      </c>
      <c r="D12" s="45" t="s">
        <v>21</v>
      </c>
      <c r="E12" s="46">
        <v>786</v>
      </c>
      <c r="F12" s="24">
        <v>781</v>
      </c>
      <c r="G12" s="25">
        <v>0.99363867684478402</v>
      </c>
      <c r="H12" s="26">
        <v>781</v>
      </c>
      <c r="I12" s="27">
        <v>0.99363867684478402</v>
      </c>
      <c r="J12" s="28">
        <v>782</v>
      </c>
      <c r="K12" s="29">
        <v>0.99491094147582704</v>
      </c>
      <c r="L12" s="34">
        <v>4</v>
      </c>
      <c r="M12" s="35">
        <v>5.0890585241730301E-3</v>
      </c>
    </row>
    <row r="13" spans="1:13" ht="30" x14ac:dyDescent="0.25">
      <c r="A13" s="45" t="s">
        <v>92</v>
      </c>
      <c r="B13" s="45" t="s">
        <v>93</v>
      </c>
      <c r="C13" s="45" t="s">
        <v>94</v>
      </c>
      <c r="D13" s="45" t="s">
        <v>95</v>
      </c>
      <c r="E13" s="46">
        <v>1049</v>
      </c>
      <c r="F13" s="24">
        <v>0</v>
      </c>
      <c r="G13" s="25">
        <v>0</v>
      </c>
      <c r="H13" s="26">
        <v>596</v>
      </c>
      <c r="I13" s="27">
        <v>0.56816015252621499</v>
      </c>
      <c r="J13" s="28">
        <v>893</v>
      </c>
      <c r="K13" s="29">
        <v>0.85128693994280302</v>
      </c>
      <c r="L13" s="34">
        <v>156</v>
      </c>
      <c r="M13" s="35">
        <v>0.14871306005719701</v>
      </c>
    </row>
    <row r="14" spans="1:13" x14ac:dyDescent="0.25">
      <c r="A14" s="45" t="s">
        <v>398</v>
      </c>
      <c r="B14" s="45" t="s">
        <v>399</v>
      </c>
      <c r="C14" s="45" t="s">
        <v>297</v>
      </c>
      <c r="D14" s="45" t="s">
        <v>254</v>
      </c>
      <c r="E14" s="46">
        <v>2906</v>
      </c>
      <c r="F14" s="24">
        <v>2766</v>
      </c>
      <c r="G14" s="25">
        <v>0.95182381280110095</v>
      </c>
      <c r="H14" s="26">
        <v>2905</v>
      </c>
      <c r="I14" s="27">
        <v>0.99965588437715103</v>
      </c>
      <c r="J14" s="28">
        <v>2906</v>
      </c>
      <c r="K14" s="29">
        <v>1</v>
      </c>
      <c r="L14" s="34">
        <v>0</v>
      </c>
      <c r="M14" s="35">
        <v>0</v>
      </c>
    </row>
    <row r="15" spans="1:13" x14ac:dyDescent="0.25">
      <c r="A15" s="45" t="s">
        <v>400</v>
      </c>
      <c r="B15" s="45" t="s">
        <v>401</v>
      </c>
      <c r="C15" s="45" t="s">
        <v>297</v>
      </c>
      <c r="D15" s="45" t="s">
        <v>254</v>
      </c>
      <c r="E15" s="46">
        <v>3428</v>
      </c>
      <c r="F15" s="24">
        <v>1917</v>
      </c>
      <c r="G15" s="25">
        <v>0.55921820303383896</v>
      </c>
      <c r="H15" s="26">
        <v>3382</v>
      </c>
      <c r="I15" s="27">
        <v>0.98658109684947504</v>
      </c>
      <c r="J15" s="28">
        <v>3422</v>
      </c>
      <c r="K15" s="29">
        <v>0.99824970828471404</v>
      </c>
      <c r="L15" s="34">
        <v>6</v>
      </c>
      <c r="M15" s="35">
        <v>1.75029171528588E-3</v>
      </c>
    </row>
    <row r="16" spans="1:13" ht="30" x14ac:dyDescent="0.25">
      <c r="A16" s="45" t="s">
        <v>306</v>
      </c>
      <c r="B16" s="45" t="s">
        <v>307</v>
      </c>
      <c r="C16" s="45" t="s">
        <v>305</v>
      </c>
      <c r="D16" s="45" t="s">
        <v>95</v>
      </c>
      <c r="E16" s="46">
        <v>1497</v>
      </c>
      <c r="F16" s="24">
        <v>371</v>
      </c>
      <c r="G16" s="25">
        <v>0.247828991315965</v>
      </c>
      <c r="H16" s="26">
        <v>971</v>
      </c>
      <c r="I16" s="27">
        <v>0.64863059452237803</v>
      </c>
      <c r="J16" s="28">
        <v>1391</v>
      </c>
      <c r="K16" s="29">
        <v>0.92919171676686696</v>
      </c>
      <c r="L16" s="34">
        <v>106</v>
      </c>
      <c r="M16" s="35">
        <v>7.0808283233132902E-2</v>
      </c>
    </row>
    <row r="17" spans="1:13" ht="30" x14ac:dyDescent="0.25">
      <c r="A17" s="45" t="s">
        <v>244</v>
      </c>
      <c r="B17" s="45" t="s">
        <v>245</v>
      </c>
      <c r="C17" s="45" t="s">
        <v>246</v>
      </c>
      <c r="D17" s="45" t="s">
        <v>247</v>
      </c>
      <c r="E17" s="46">
        <v>229</v>
      </c>
      <c r="F17" s="24">
        <v>0</v>
      </c>
      <c r="G17" s="25">
        <v>0</v>
      </c>
      <c r="H17" s="26">
        <v>15</v>
      </c>
      <c r="I17" s="27">
        <v>6.5502183406113496E-2</v>
      </c>
      <c r="J17" s="28">
        <v>209</v>
      </c>
      <c r="K17" s="29">
        <v>0.91266375545851497</v>
      </c>
      <c r="L17" s="34">
        <v>20</v>
      </c>
      <c r="M17" s="35">
        <v>8.7336244541484698E-2</v>
      </c>
    </row>
    <row r="18" spans="1:13" ht="30" x14ac:dyDescent="0.25">
      <c r="A18" s="45" t="s">
        <v>58</v>
      </c>
      <c r="B18" s="45" t="s">
        <v>56</v>
      </c>
      <c r="C18" s="45" t="s">
        <v>56</v>
      </c>
      <c r="D18" s="45" t="s">
        <v>57</v>
      </c>
      <c r="E18" s="46">
        <v>6194</v>
      </c>
      <c r="F18" s="24">
        <v>72</v>
      </c>
      <c r="G18" s="25">
        <v>1.1624152405553799E-2</v>
      </c>
      <c r="H18" s="26">
        <v>6081</v>
      </c>
      <c r="I18" s="27">
        <v>0.98175653858572798</v>
      </c>
      <c r="J18" s="28">
        <v>6121</v>
      </c>
      <c r="K18" s="29">
        <v>0.98821440103325797</v>
      </c>
      <c r="L18" s="34">
        <v>73</v>
      </c>
      <c r="M18" s="35">
        <v>1.1785598966742E-2</v>
      </c>
    </row>
    <row r="19" spans="1:13" ht="30" x14ac:dyDescent="0.25">
      <c r="A19" s="45" t="s">
        <v>342</v>
      </c>
      <c r="B19" s="45" t="s">
        <v>343</v>
      </c>
      <c r="C19" s="45" t="s">
        <v>344</v>
      </c>
      <c r="D19" s="45" t="s">
        <v>18</v>
      </c>
      <c r="E19" s="46">
        <v>617</v>
      </c>
      <c r="F19" s="24">
        <v>2</v>
      </c>
      <c r="G19" s="25">
        <v>3.2414910858995102E-3</v>
      </c>
      <c r="H19" s="26">
        <v>178</v>
      </c>
      <c r="I19" s="27">
        <v>0.288492706645057</v>
      </c>
      <c r="J19" s="28">
        <v>536</v>
      </c>
      <c r="K19" s="29">
        <v>0.86871961102106998</v>
      </c>
      <c r="L19" s="34">
        <v>81</v>
      </c>
      <c r="M19" s="35">
        <v>0.13128038897892999</v>
      </c>
    </row>
    <row r="20" spans="1:13" ht="30" x14ac:dyDescent="0.25">
      <c r="A20" s="45" t="s">
        <v>207</v>
      </c>
      <c r="B20" s="45" t="s">
        <v>208</v>
      </c>
      <c r="C20" s="45" t="s">
        <v>205</v>
      </c>
      <c r="D20" s="45" t="s">
        <v>206</v>
      </c>
      <c r="E20" s="46">
        <v>736</v>
      </c>
      <c r="F20" s="24">
        <v>0</v>
      </c>
      <c r="G20" s="25">
        <v>0</v>
      </c>
      <c r="H20" s="26">
        <v>132</v>
      </c>
      <c r="I20" s="27">
        <v>0.17934782608695701</v>
      </c>
      <c r="J20" s="28">
        <v>683</v>
      </c>
      <c r="K20" s="29">
        <v>0.92798913043478304</v>
      </c>
      <c r="L20" s="34">
        <v>53</v>
      </c>
      <c r="M20" s="35">
        <v>7.2010869565217406E-2</v>
      </c>
    </row>
    <row r="21" spans="1:13" x14ac:dyDescent="0.25">
      <c r="A21" s="45" t="s">
        <v>402</v>
      </c>
      <c r="B21" s="45" t="s">
        <v>403</v>
      </c>
      <c r="C21" s="45" t="s">
        <v>297</v>
      </c>
      <c r="D21" s="45" t="s">
        <v>254</v>
      </c>
      <c r="E21" s="46">
        <v>1388</v>
      </c>
      <c r="F21" s="24">
        <v>693</v>
      </c>
      <c r="G21" s="25">
        <v>0.49927953890489901</v>
      </c>
      <c r="H21" s="26">
        <v>1164</v>
      </c>
      <c r="I21" s="27">
        <v>0.83861671469740595</v>
      </c>
      <c r="J21" s="28">
        <v>1323</v>
      </c>
      <c r="K21" s="29">
        <v>0.95317002881844404</v>
      </c>
      <c r="L21" s="34">
        <v>65</v>
      </c>
      <c r="M21" s="35">
        <v>4.6829971181556199E-2</v>
      </c>
    </row>
    <row r="22" spans="1:13" x14ac:dyDescent="0.25">
      <c r="A22" s="45" t="s">
        <v>491</v>
      </c>
      <c r="B22" s="45" t="s">
        <v>492</v>
      </c>
      <c r="C22" s="45" t="s">
        <v>486</v>
      </c>
      <c r="D22" s="45" t="s">
        <v>21</v>
      </c>
      <c r="E22" s="46">
        <v>1054</v>
      </c>
      <c r="F22" s="24">
        <v>1025</v>
      </c>
      <c r="G22" s="25">
        <v>0.97248576850094903</v>
      </c>
      <c r="H22" s="26">
        <v>1025</v>
      </c>
      <c r="I22" s="27">
        <v>0.97248576850094903</v>
      </c>
      <c r="J22" s="28">
        <v>1037</v>
      </c>
      <c r="K22" s="29">
        <v>0.98387096774193605</v>
      </c>
      <c r="L22" s="34">
        <v>17</v>
      </c>
      <c r="M22" s="35">
        <v>1.6129032258064498E-2</v>
      </c>
    </row>
    <row r="23" spans="1:13" x14ac:dyDescent="0.25">
      <c r="A23" s="45" t="s">
        <v>169</v>
      </c>
      <c r="B23" s="45" t="s">
        <v>170</v>
      </c>
      <c r="C23" s="45" t="s">
        <v>140</v>
      </c>
      <c r="D23" s="45" t="s">
        <v>63</v>
      </c>
      <c r="E23" s="46">
        <v>244</v>
      </c>
      <c r="F23" s="24">
        <v>0</v>
      </c>
      <c r="G23" s="25">
        <v>0</v>
      </c>
      <c r="H23" s="26">
        <v>20</v>
      </c>
      <c r="I23" s="27">
        <v>8.1967213114754106E-2</v>
      </c>
      <c r="J23" s="28">
        <v>186</v>
      </c>
      <c r="K23" s="29">
        <v>0.76229508196721296</v>
      </c>
      <c r="L23" s="34">
        <v>58</v>
      </c>
      <c r="M23" s="35">
        <v>0.23770491803278701</v>
      </c>
    </row>
    <row r="24" spans="1:13" x14ac:dyDescent="0.25">
      <c r="A24" s="45" t="s">
        <v>128</v>
      </c>
      <c r="B24" s="45" t="s">
        <v>129</v>
      </c>
      <c r="C24" s="45" t="s">
        <v>130</v>
      </c>
      <c r="D24" s="45" t="s">
        <v>63</v>
      </c>
      <c r="E24" s="46">
        <v>512</v>
      </c>
      <c r="F24" s="24">
        <v>138</v>
      </c>
      <c r="G24" s="25">
        <v>0.26953125</v>
      </c>
      <c r="H24" s="26">
        <v>309</v>
      </c>
      <c r="I24" s="27">
        <v>0.603515625</v>
      </c>
      <c r="J24" s="28">
        <v>496</v>
      </c>
      <c r="K24" s="29">
        <v>0.96875</v>
      </c>
      <c r="L24" s="34">
        <v>16</v>
      </c>
      <c r="M24" s="35">
        <v>3.125E-2</v>
      </c>
    </row>
    <row r="25" spans="1:13" x14ac:dyDescent="0.25">
      <c r="A25" s="45" t="s">
        <v>268</v>
      </c>
      <c r="B25" s="45" t="s">
        <v>269</v>
      </c>
      <c r="C25" s="45" t="s">
        <v>270</v>
      </c>
      <c r="D25" s="45" t="s">
        <v>21</v>
      </c>
      <c r="E25" s="46">
        <v>1285</v>
      </c>
      <c r="F25" s="24">
        <v>291</v>
      </c>
      <c r="G25" s="25">
        <v>0.22645914396887201</v>
      </c>
      <c r="H25" s="26">
        <v>925</v>
      </c>
      <c r="I25" s="27">
        <v>0.71984435797665403</v>
      </c>
      <c r="J25" s="28">
        <v>1146</v>
      </c>
      <c r="K25" s="29">
        <v>0.89182879377431901</v>
      </c>
      <c r="L25" s="34">
        <v>139</v>
      </c>
      <c r="M25" s="35">
        <v>0.10817120622568099</v>
      </c>
    </row>
    <row r="26" spans="1:13" x14ac:dyDescent="0.25">
      <c r="A26" s="45" t="s">
        <v>271</v>
      </c>
      <c r="B26" s="45" t="s">
        <v>272</v>
      </c>
      <c r="C26" s="45" t="s">
        <v>270</v>
      </c>
      <c r="D26" s="45" t="s">
        <v>21</v>
      </c>
      <c r="E26" s="46">
        <v>702</v>
      </c>
      <c r="F26" s="24">
        <v>683</v>
      </c>
      <c r="G26" s="25">
        <v>0.97293447293447299</v>
      </c>
      <c r="H26" s="26">
        <v>683</v>
      </c>
      <c r="I26" s="27">
        <v>0.97293447293447299</v>
      </c>
      <c r="J26" s="28">
        <v>691</v>
      </c>
      <c r="K26" s="29">
        <v>0.98433048433048398</v>
      </c>
      <c r="L26" s="34">
        <v>11</v>
      </c>
      <c r="M26" s="35">
        <v>1.5669515669515698E-2</v>
      </c>
    </row>
    <row r="27" spans="1:13" ht="30" x14ac:dyDescent="0.25">
      <c r="A27" s="45" t="s">
        <v>345</v>
      </c>
      <c r="B27" s="45" t="s">
        <v>346</v>
      </c>
      <c r="C27" s="45" t="s">
        <v>344</v>
      </c>
      <c r="D27" s="45" t="s">
        <v>18</v>
      </c>
      <c r="E27" s="46">
        <v>1847</v>
      </c>
      <c r="F27" s="24">
        <v>1100</v>
      </c>
      <c r="G27" s="25">
        <v>0.59556036816459101</v>
      </c>
      <c r="H27" s="26">
        <v>1626</v>
      </c>
      <c r="I27" s="27">
        <v>0.88034650785056801</v>
      </c>
      <c r="J27" s="28">
        <v>1796</v>
      </c>
      <c r="K27" s="29">
        <v>0.97238765565782304</v>
      </c>
      <c r="L27" s="34">
        <v>51</v>
      </c>
      <c r="M27" s="35">
        <v>2.7612344342176499E-2</v>
      </c>
    </row>
    <row r="28" spans="1:13" ht="30" x14ac:dyDescent="0.25">
      <c r="A28" s="45" t="s">
        <v>441</v>
      </c>
      <c r="B28" s="45" t="s">
        <v>442</v>
      </c>
      <c r="C28" s="45" t="s">
        <v>440</v>
      </c>
      <c r="D28" s="45" t="s">
        <v>74</v>
      </c>
      <c r="E28" s="46">
        <v>4712</v>
      </c>
      <c r="F28" s="24">
        <v>4063</v>
      </c>
      <c r="G28" s="25">
        <v>0.86226655348047498</v>
      </c>
      <c r="H28" s="26">
        <v>4594</v>
      </c>
      <c r="I28" s="27">
        <v>0.97495755517826799</v>
      </c>
      <c r="J28" s="28">
        <v>4682</v>
      </c>
      <c r="K28" s="29">
        <v>0.99363327674023805</v>
      </c>
      <c r="L28" s="34">
        <v>30</v>
      </c>
      <c r="M28" s="35">
        <v>6.3667232597623101E-3</v>
      </c>
    </row>
    <row r="29" spans="1:13" x14ac:dyDescent="0.25">
      <c r="A29" s="45" t="s">
        <v>493</v>
      </c>
      <c r="B29" s="45" t="s">
        <v>494</v>
      </c>
      <c r="C29" s="45" t="s">
        <v>486</v>
      </c>
      <c r="D29" s="45" t="s">
        <v>63</v>
      </c>
      <c r="E29" s="46">
        <v>664</v>
      </c>
      <c r="F29" s="24">
        <v>633</v>
      </c>
      <c r="G29" s="25">
        <v>0.95331325301204795</v>
      </c>
      <c r="H29" s="26">
        <v>633</v>
      </c>
      <c r="I29" s="27">
        <v>0.95331325301204795</v>
      </c>
      <c r="J29" s="28">
        <v>655</v>
      </c>
      <c r="K29" s="29">
        <v>0.98644578313252995</v>
      </c>
      <c r="L29" s="34">
        <v>9</v>
      </c>
      <c r="M29" s="35">
        <v>1.3554216867469901E-2</v>
      </c>
    </row>
    <row r="30" spans="1:13" x14ac:dyDescent="0.25">
      <c r="A30" s="45" t="s">
        <v>8</v>
      </c>
      <c r="B30" s="45" t="s">
        <v>9</v>
      </c>
      <c r="C30" s="45" t="s">
        <v>6</v>
      </c>
      <c r="D30" s="45" t="s">
        <v>7</v>
      </c>
      <c r="E30" s="46">
        <v>666</v>
      </c>
      <c r="F30" s="24">
        <v>81</v>
      </c>
      <c r="G30" s="25">
        <v>0.121621621621622</v>
      </c>
      <c r="H30" s="26">
        <v>155</v>
      </c>
      <c r="I30" s="27">
        <v>0.23273273273273301</v>
      </c>
      <c r="J30" s="28">
        <v>617</v>
      </c>
      <c r="K30" s="29">
        <v>0.92642642642642603</v>
      </c>
      <c r="L30" s="34">
        <v>49</v>
      </c>
      <c r="M30" s="35">
        <v>7.3573573573573595E-2</v>
      </c>
    </row>
    <row r="31" spans="1:13" ht="30" x14ac:dyDescent="0.25">
      <c r="A31" s="45" t="s">
        <v>171</v>
      </c>
      <c r="B31" s="45" t="s">
        <v>172</v>
      </c>
      <c r="C31" s="45" t="s">
        <v>140</v>
      </c>
      <c r="D31" s="45" t="s">
        <v>95</v>
      </c>
      <c r="E31" s="46">
        <v>961</v>
      </c>
      <c r="F31" s="24">
        <v>1</v>
      </c>
      <c r="G31" s="25">
        <v>1.04058272632674E-3</v>
      </c>
      <c r="H31" s="26">
        <v>603</v>
      </c>
      <c r="I31" s="27">
        <v>0.627471383975026</v>
      </c>
      <c r="J31" s="28">
        <v>891</v>
      </c>
      <c r="K31" s="29">
        <v>0.92715920915712802</v>
      </c>
      <c r="L31" s="34">
        <v>70</v>
      </c>
      <c r="M31" s="35">
        <v>7.2840790842871997E-2</v>
      </c>
    </row>
    <row r="32" spans="1:13" x14ac:dyDescent="0.25">
      <c r="A32" s="45" t="s">
        <v>10</v>
      </c>
      <c r="B32" s="45" t="s">
        <v>11</v>
      </c>
      <c r="C32" s="45" t="s">
        <v>6</v>
      </c>
      <c r="D32" s="45" t="s">
        <v>7</v>
      </c>
      <c r="E32" s="46">
        <v>1628</v>
      </c>
      <c r="F32" s="24">
        <v>269</v>
      </c>
      <c r="G32" s="25">
        <v>0.165233415233415</v>
      </c>
      <c r="H32" s="26">
        <v>1497</v>
      </c>
      <c r="I32" s="27">
        <v>0.91953316953316999</v>
      </c>
      <c r="J32" s="28">
        <v>1616</v>
      </c>
      <c r="K32" s="29">
        <v>0.99262899262899296</v>
      </c>
      <c r="L32" s="34">
        <v>12</v>
      </c>
      <c r="M32" s="35">
        <v>7.3710073710073704E-3</v>
      </c>
    </row>
    <row r="33" spans="1:13" x14ac:dyDescent="0.25">
      <c r="A33" s="45" t="s">
        <v>273</v>
      </c>
      <c r="B33" s="45" t="s">
        <v>274</v>
      </c>
      <c r="C33" s="45" t="s">
        <v>270</v>
      </c>
      <c r="D33" s="45" t="s">
        <v>21</v>
      </c>
      <c r="E33" s="46">
        <v>762</v>
      </c>
      <c r="F33" s="24">
        <v>738</v>
      </c>
      <c r="G33" s="25">
        <v>0.96850393700787396</v>
      </c>
      <c r="H33" s="26">
        <v>738</v>
      </c>
      <c r="I33" s="27">
        <v>0.96850393700787396</v>
      </c>
      <c r="J33" s="28">
        <v>750</v>
      </c>
      <c r="K33" s="29">
        <v>0.98425196850393704</v>
      </c>
      <c r="L33" s="34">
        <v>12</v>
      </c>
      <c r="M33" s="35">
        <v>1.5748031496062999E-2</v>
      </c>
    </row>
    <row r="34" spans="1:13" ht="30" x14ac:dyDescent="0.25">
      <c r="A34" s="45" t="s">
        <v>443</v>
      </c>
      <c r="B34" s="45" t="s">
        <v>444</v>
      </c>
      <c r="C34" s="45" t="s">
        <v>440</v>
      </c>
      <c r="D34" s="45" t="s">
        <v>74</v>
      </c>
      <c r="E34" s="46">
        <v>319</v>
      </c>
      <c r="F34" s="24">
        <v>1</v>
      </c>
      <c r="G34" s="25">
        <v>3.1347962382445101E-3</v>
      </c>
      <c r="H34" s="26">
        <v>298</v>
      </c>
      <c r="I34" s="27">
        <v>0.93416927899686497</v>
      </c>
      <c r="J34" s="28">
        <v>314</v>
      </c>
      <c r="K34" s="29">
        <v>0.98432601880877701</v>
      </c>
      <c r="L34" s="34">
        <v>5</v>
      </c>
      <c r="M34" s="35">
        <v>1.56739811912226E-2</v>
      </c>
    </row>
    <row r="35" spans="1:13" ht="30" x14ac:dyDescent="0.25">
      <c r="A35" s="45" t="s">
        <v>308</v>
      </c>
      <c r="B35" s="45" t="s">
        <v>309</v>
      </c>
      <c r="C35" s="45" t="s">
        <v>305</v>
      </c>
      <c r="D35" s="45" t="s">
        <v>95</v>
      </c>
      <c r="E35" s="46">
        <v>586</v>
      </c>
      <c r="F35" s="24">
        <v>0</v>
      </c>
      <c r="G35" s="25">
        <v>0</v>
      </c>
      <c r="H35" s="26">
        <v>330</v>
      </c>
      <c r="I35" s="27">
        <v>0.56313993174061405</v>
      </c>
      <c r="J35" s="28">
        <v>553</v>
      </c>
      <c r="K35" s="29">
        <v>0.94368600682593895</v>
      </c>
      <c r="L35" s="34">
        <v>33</v>
      </c>
      <c r="M35" s="35">
        <v>5.6313993174061397E-2</v>
      </c>
    </row>
    <row r="36" spans="1:13" ht="30" x14ac:dyDescent="0.25">
      <c r="A36" s="45" t="s">
        <v>173</v>
      </c>
      <c r="B36" s="45" t="s">
        <v>174</v>
      </c>
      <c r="C36" s="45" t="s">
        <v>140</v>
      </c>
      <c r="D36" s="45" t="s">
        <v>95</v>
      </c>
      <c r="E36" s="46">
        <v>86</v>
      </c>
      <c r="F36" s="24">
        <v>1</v>
      </c>
      <c r="G36" s="25">
        <v>1.16279069767442E-2</v>
      </c>
      <c r="H36" s="26">
        <v>4</v>
      </c>
      <c r="I36" s="27">
        <v>4.6511627906976702E-2</v>
      </c>
      <c r="J36" s="28">
        <v>38</v>
      </c>
      <c r="K36" s="29">
        <v>0.44186046511627902</v>
      </c>
      <c r="L36" s="34">
        <v>48</v>
      </c>
      <c r="M36" s="35">
        <v>0.55813953488372103</v>
      </c>
    </row>
    <row r="37" spans="1:13" x14ac:dyDescent="0.25">
      <c r="A37" s="45" t="s">
        <v>131</v>
      </c>
      <c r="B37" s="45" t="s">
        <v>132</v>
      </c>
      <c r="C37" s="45" t="s">
        <v>130</v>
      </c>
      <c r="D37" s="45" t="s">
        <v>63</v>
      </c>
      <c r="E37" s="46">
        <v>19</v>
      </c>
      <c r="F37" s="24">
        <v>16</v>
      </c>
      <c r="G37" s="25">
        <v>0.84210526315789502</v>
      </c>
      <c r="H37" s="26">
        <v>16</v>
      </c>
      <c r="I37" s="27">
        <v>0.84210526315789502</v>
      </c>
      <c r="J37" s="28">
        <v>16</v>
      </c>
      <c r="K37" s="29">
        <v>0.84210526315789502</v>
      </c>
      <c r="L37" s="34">
        <v>3</v>
      </c>
      <c r="M37" s="35">
        <v>0.157894736842105</v>
      </c>
    </row>
    <row r="38" spans="1:13" ht="30" x14ac:dyDescent="0.25">
      <c r="A38" s="45" t="s">
        <v>96</v>
      </c>
      <c r="B38" s="45" t="s">
        <v>97</v>
      </c>
      <c r="C38" s="45" t="s">
        <v>94</v>
      </c>
      <c r="D38" s="45" t="s">
        <v>95</v>
      </c>
      <c r="E38" s="46">
        <v>1034</v>
      </c>
      <c r="F38" s="24">
        <v>3</v>
      </c>
      <c r="G38" s="25">
        <v>2.9013539651837499E-3</v>
      </c>
      <c r="H38" s="26">
        <v>665</v>
      </c>
      <c r="I38" s="27">
        <v>0.64313346228239798</v>
      </c>
      <c r="J38" s="28">
        <v>947</v>
      </c>
      <c r="K38" s="29">
        <v>0.91586073500967102</v>
      </c>
      <c r="L38" s="34">
        <v>87</v>
      </c>
      <c r="M38" s="35">
        <v>8.4139264990328796E-2</v>
      </c>
    </row>
    <row r="39" spans="1:13" x14ac:dyDescent="0.25">
      <c r="A39" s="45" t="s">
        <v>133</v>
      </c>
      <c r="B39" s="45" t="s">
        <v>134</v>
      </c>
      <c r="C39" s="45" t="s">
        <v>130</v>
      </c>
      <c r="D39" s="45" t="s">
        <v>63</v>
      </c>
      <c r="E39" s="46">
        <v>11937</v>
      </c>
      <c r="F39" s="24">
        <v>11881</v>
      </c>
      <c r="G39" s="25">
        <v>0.99530870402948801</v>
      </c>
      <c r="H39" s="26">
        <v>11914</v>
      </c>
      <c r="I39" s="27">
        <v>0.99807321772639701</v>
      </c>
      <c r="J39" s="28">
        <v>11933</v>
      </c>
      <c r="K39" s="29">
        <v>0.99966490743067804</v>
      </c>
      <c r="L39" s="34">
        <v>4</v>
      </c>
      <c r="M39" s="35">
        <v>3.3509256932227498E-4</v>
      </c>
    </row>
    <row r="40" spans="1:13" x14ac:dyDescent="0.25">
      <c r="A40" s="45" t="s">
        <v>404</v>
      </c>
      <c r="B40" s="45" t="s">
        <v>405</v>
      </c>
      <c r="C40" s="45" t="s">
        <v>297</v>
      </c>
      <c r="D40" s="45" t="s">
        <v>254</v>
      </c>
      <c r="E40" s="46">
        <v>881</v>
      </c>
      <c r="F40" s="24">
        <v>8</v>
      </c>
      <c r="G40" s="25">
        <v>9.08059023836549E-3</v>
      </c>
      <c r="H40" s="26">
        <v>295</v>
      </c>
      <c r="I40" s="27">
        <v>0.33484676503972799</v>
      </c>
      <c r="J40" s="28">
        <v>846</v>
      </c>
      <c r="K40" s="29">
        <v>0.96027241770715099</v>
      </c>
      <c r="L40" s="34">
        <v>35</v>
      </c>
      <c r="M40" s="35">
        <v>3.9727582292848999E-2</v>
      </c>
    </row>
    <row r="41" spans="1:13" x14ac:dyDescent="0.25">
      <c r="A41" s="45" t="s">
        <v>406</v>
      </c>
      <c r="B41" s="45" t="s">
        <v>407</v>
      </c>
      <c r="C41" s="45" t="s">
        <v>297</v>
      </c>
      <c r="D41" s="45" t="s">
        <v>254</v>
      </c>
      <c r="E41" s="46">
        <v>905</v>
      </c>
      <c r="F41" s="24">
        <v>0</v>
      </c>
      <c r="G41" s="25">
        <v>0</v>
      </c>
      <c r="H41" s="26">
        <v>381</v>
      </c>
      <c r="I41" s="27">
        <v>0.42099447513812199</v>
      </c>
      <c r="J41" s="28">
        <v>823</v>
      </c>
      <c r="K41" s="29">
        <v>0.90939226519337002</v>
      </c>
      <c r="L41" s="34">
        <v>82</v>
      </c>
      <c r="M41" s="35">
        <v>9.06077348066298E-2</v>
      </c>
    </row>
    <row r="42" spans="1:13" ht="30" x14ac:dyDescent="0.25">
      <c r="A42" s="45" t="s">
        <v>248</v>
      </c>
      <c r="B42" s="45" t="s">
        <v>249</v>
      </c>
      <c r="C42" s="45" t="s">
        <v>246</v>
      </c>
      <c r="D42" s="45" t="s">
        <v>247</v>
      </c>
      <c r="E42" s="46">
        <v>1751</v>
      </c>
      <c r="F42" s="24">
        <v>265</v>
      </c>
      <c r="G42" s="25">
        <v>0.15134209023415199</v>
      </c>
      <c r="H42" s="26">
        <v>742</v>
      </c>
      <c r="I42" s="27">
        <v>0.42375785265562499</v>
      </c>
      <c r="J42" s="28">
        <v>1458</v>
      </c>
      <c r="K42" s="29">
        <v>0.83266704740148501</v>
      </c>
      <c r="L42" s="34">
        <v>293</v>
      </c>
      <c r="M42" s="35">
        <v>0.16733295259851499</v>
      </c>
    </row>
    <row r="43" spans="1:13" ht="30" x14ac:dyDescent="0.25">
      <c r="A43" s="45" t="s">
        <v>175</v>
      </c>
      <c r="B43" s="45" t="s">
        <v>176</v>
      </c>
      <c r="C43" s="45" t="s">
        <v>140</v>
      </c>
      <c r="D43" s="45" t="s">
        <v>95</v>
      </c>
      <c r="E43" s="46">
        <v>642</v>
      </c>
      <c r="F43" s="24">
        <v>327</v>
      </c>
      <c r="G43" s="25">
        <v>0.50934579439252303</v>
      </c>
      <c r="H43" s="26">
        <v>504</v>
      </c>
      <c r="I43" s="27">
        <v>0.78504672897196304</v>
      </c>
      <c r="J43" s="28">
        <v>588</v>
      </c>
      <c r="K43" s="29">
        <v>0.91588785046729004</v>
      </c>
      <c r="L43" s="34">
        <v>54</v>
      </c>
      <c r="M43" s="35">
        <v>8.4112149532710304E-2</v>
      </c>
    </row>
    <row r="44" spans="1:13" ht="30" x14ac:dyDescent="0.25">
      <c r="A44" s="45" t="s">
        <v>347</v>
      </c>
      <c r="B44" s="45" t="s">
        <v>348</v>
      </c>
      <c r="C44" s="45" t="s">
        <v>344</v>
      </c>
      <c r="D44" s="45" t="s">
        <v>18</v>
      </c>
      <c r="E44" s="46">
        <v>2299</v>
      </c>
      <c r="F44" s="24">
        <v>797</v>
      </c>
      <c r="G44" s="25">
        <v>0.34667246628969101</v>
      </c>
      <c r="H44" s="26">
        <v>2124</v>
      </c>
      <c r="I44" s="27">
        <v>0.923879947803393</v>
      </c>
      <c r="J44" s="28">
        <v>2262</v>
      </c>
      <c r="K44" s="29">
        <v>0.98390604610700305</v>
      </c>
      <c r="L44" s="34">
        <v>37</v>
      </c>
      <c r="M44" s="35">
        <v>1.6093953892997E-2</v>
      </c>
    </row>
    <row r="45" spans="1:13" x14ac:dyDescent="0.25">
      <c r="A45" s="45" t="s">
        <v>495</v>
      </c>
      <c r="B45" s="45" t="s">
        <v>496</v>
      </c>
      <c r="C45" s="45" t="s">
        <v>486</v>
      </c>
      <c r="D45" s="45" t="s">
        <v>63</v>
      </c>
      <c r="E45" s="46">
        <v>980</v>
      </c>
      <c r="F45" s="24">
        <v>0</v>
      </c>
      <c r="G45" s="25">
        <v>0</v>
      </c>
      <c r="H45" s="26">
        <v>871</v>
      </c>
      <c r="I45" s="27">
        <v>0.88877551020408196</v>
      </c>
      <c r="J45" s="28">
        <v>957</v>
      </c>
      <c r="K45" s="29">
        <v>0.97653061224489801</v>
      </c>
      <c r="L45" s="34">
        <v>23</v>
      </c>
      <c r="M45" s="35">
        <v>2.3469387755102E-2</v>
      </c>
    </row>
    <row r="46" spans="1:13" ht="30" x14ac:dyDescent="0.25">
      <c r="A46" s="45" t="s">
        <v>310</v>
      </c>
      <c r="B46" s="45" t="s">
        <v>311</v>
      </c>
      <c r="C46" s="45" t="s">
        <v>305</v>
      </c>
      <c r="D46" s="45" t="s">
        <v>95</v>
      </c>
      <c r="E46" s="46">
        <v>779</v>
      </c>
      <c r="F46" s="24">
        <v>0</v>
      </c>
      <c r="G46" s="25">
        <v>0</v>
      </c>
      <c r="H46" s="26">
        <v>474</v>
      </c>
      <c r="I46" s="27">
        <v>0.60847240051347895</v>
      </c>
      <c r="J46" s="28">
        <v>676</v>
      </c>
      <c r="K46" s="29">
        <v>0.86777920410783105</v>
      </c>
      <c r="L46" s="34">
        <v>103</v>
      </c>
      <c r="M46" s="35">
        <v>0.13222079589216901</v>
      </c>
    </row>
    <row r="47" spans="1:13" x14ac:dyDescent="0.25">
      <c r="A47" s="45" t="s">
        <v>135</v>
      </c>
      <c r="B47" s="45" t="s">
        <v>136</v>
      </c>
      <c r="C47" s="45" t="s">
        <v>130</v>
      </c>
      <c r="D47" s="45" t="s">
        <v>63</v>
      </c>
      <c r="E47" s="46">
        <v>1903</v>
      </c>
      <c r="F47" s="24">
        <v>785</v>
      </c>
      <c r="G47" s="25">
        <v>0.41250656857593299</v>
      </c>
      <c r="H47" s="26">
        <v>1668</v>
      </c>
      <c r="I47" s="27">
        <v>0.87651077246453002</v>
      </c>
      <c r="J47" s="28">
        <v>1891</v>
      </c>
      <c r="K47" s="29">
        <v>0.99369416710457203</v>
      </c>
      <c r="L47" s="34">
        <v>12</v>
      </c>
      <c r="M47" s="35">
        <v>6.3058328954282697E-3</v>
      </c>
    </row>
    <row r="48" spans="1:13" x14ac:dyDescent="0.25">
      <c r="A48" s="45" t="s">
        <v>275</v>
      </c>
      <c r="B48" s="45" t="s">
        <v>276</v>
      </c>
      <c r="C48" s="45" t="s">
        <v>270</v>
      </c>
      <c r="D48" s="45" t="s">
        <v>21</v>
      </c>
      <c r="E48" s="46">
        <v>753</v>
      </c>
      <c r="F48" s="24">
        <v>743</v>
      </c>
      <c r="G48" s="25">
        <v>0.98671978751660006</v>
      </c>
      <c r="H48" s="26">
        <v>743</v>
      </c>
      <c r="I48" s="27">
        <v>0.98671978751660006</v>
      </c>
      <c r="J48" s="28">
        <v>747</v>
      </c>
      <c r="K48" s="29">
        <v>0.99203187250996006</v>
      </c>
      <c r="L48" s="34">
        <v>6</v>
      </c>
      <c r="M48" s="35">
        <v>7.9681274900398405E-3</v>
      </c>
    </row>
    <row r="49" spans="1:13" x14ac:dyDescent="0.25">
      <c r="A49" s="45" t="s">
        <v>497</v>
      </c>
      <c r="B49" s="45" t="s">
        <v>498</v>
      </c>
      <c r="C49" s="45" t="s">
        <v>486</v>
      </c>
      <c r="D49" s="45" t="s">
        <v>63</v>
      </c>
      <c r="E49" s="46">
        <v>1770</v>
      </c>
      <c r="F49" s="24">
        <v>1766</v>
      </c>
      <c r="G49" s="25">
        <v>0.99774011299434995</v>
      </c>
      <c r="H49" s="26">
        <v>1768</v>
      </c>
      <c r="I49" s="27">
        <v>0.99887005649717497</v>
      </c>
      <c r="J49" s="28">
        <v>1770</v>
      </c>
      <c r="K49" s="29">
        <v>1</v>
      </c>
      <c r="L49" s="34">
        <v>0</v>
      </c>
      <c r="M49" s="35">
        <v>0</v>
      </c>
    </row>
    <row r="50" spans="1:13" ht="30" x14ac:dyDescent="0.25">
      <c r="A50" s="45" t="s">
        <v>349</v>
      </c>
      <c r="B50" s="45" t="s">
        <v>130</v>
      </c>
      <c r="C50" s="45" t="s">
        <v>344</v>
      </c>
      <c r="D50" s="45" t="s">
        <v>18</v>
      </c>
      <c r="E50" s="46">
        <v>725</v>
      </c>
      <c r="F50" s="24">
        <v>139</v>
      </c>
      <c r="G50" s="25">
        <v>0.19172413793103399</v>
      </c>
      <c r="H50" s="26">
        <v>627</v>
      </c>
      <c r="I50" s="27">
        <v>0.86482758620689704</v>
      </c>
      <c r="J50" s="28">
        <v>667</v>
      </c>
      <c r="K50" s="29">
        <v>0.92</v>
      </c>
      <c r="L50" s="34">
        <v>58</v>
      </c>
      <c r="M50" s="35">
        <v>0.08</v>
      </c>
    </row>
    <row r="51" spans="1:13" x14ac:dyDescent="0.25">
      <c r="A51" s="45" t="s">
        <v>350</v>
      </c>
      <c r="B51" s="45" t="s">
        <v>351</v>
      </c>
      <c r="C51" s="45" t="s">
        <v>344</v>
      </c>
      <c r="D51" s="45" t="s">
        <v>63</v>
      </c>
      <c r="E51" s="46">
        <v>1199</v>
      </c>
      <c r="F51" s="24">
        <v>267</v>
      </c>
      <c r="G51" s="25">
        <v>0.22268557130942501</v>
      </c>
      <c r="H51" s="26">
        <v>1145</v>
      </c>
      <c r="I51" s="27">
        <v>0.95496246872393697</v>
      </c>
      <c r="J51" s="28">
        <v>1167</v>
      </c>
      <c r="K51" s="29">
        <v>0.97331109257714798</v>
      </c>
      <c r="L51" s="34">
        <v>32</v>
      </c>
      <c r="M51" s="35">
        <v>2.66889074228524E-2</v>
      </c>
    </row>
    <row r="52" spans="1:13" x14ac:dyDescent="0.25">
      <c r="A52" s="45" t="s">
        <v>137</v>
      </c>
      <c r="B52" s="45" t="s">
        <v>138</v>
      </c>
      <c r="C52" s="45" t="s">
        <v>130</v>
      </c>
      <c r="D52" s="45" t="s">
        <v>63</v>
      </c>
      <c r="E52" s="46">
        <v>6480</v>
      </c>
      <c r="F52" s="24">
        <v>54</v>
      </c>
      <c r="G52" s="25">
        <v>8.3333333333333297E-3</v>
      </c>
      <c r="H52" s="26">
        <v>6357</v>
      </c>
      <c r="I52" s="27">
        <v>0.98101851851851896</v>
      </c>
      <c r="J52" s="28">
        <v>6443</v>
      </c>
      <c r="K52" s="29">
        <v>0.99429012345679002</v>
      </c>
      <c r="L52" s="34">
        <v>37</v>
      </c>
      <c r="M52" s="35">
        <v>5.7098765432098799E-3</v>
      </c>
    </row>
    <row r="53" spans="1:13" ht="30" x14ac:dyDescent="0.25">
      <c r="A53" s="45" t="s">
        <v>177</v>
      </c>
      <c r="B53" s="45" t="s">
        <v>178</v>
      </c>
      <c r="C53" s="45" t="s">
        <v>140</v>
      </c>
      <c r="D53" s="45" t="s">
        <v>95</v>
      </c>
      <c r="E53" s="46">
        <v>892</v>
      </c>
      <c r="F53" s="24">
        <v>1</v>
      </c>
      <c r="G53" s="25">
        <v>1.12107623318386E-3</v>
      </c>
      <c r="H53" s="26">
        <v>298</v>
      </c>
      <c r="I53" s="27">
        <v>0.33408071748878898</v>
      </c>
      <c r="J53" s="28">
        <v>687</v>
      </c>
      <c r="K53" s="29">
        <v>0.77017937219730903</v>
      </c>
      <c r="L53" s="34">
        <v>205</v>
      </c>
      <c r="M53" s="35">
        <v>0.229820627802691</v>
      </c>
    </row>
    <row r="54" spans="1:13" x14ac:dyDescent="0.25">
      <c r="A54" s="45" t="s">
        <v>277</v>
      </c>
      <c r="B54" s="45" t="s">
        <v>278</v>
      </c>
      <c r="C54" s="45" t="s">
        <v>270</v>
      </c>
      <c r="D54" s="45" t="s">
        <v>21</v>
      </c>
      <c r="E54" s="46">
        <v>943</v>
      </c>
      <c r="F54" s="24">
        <v>100</v>
      </c>
      <c r="G54" s="25">
        <v>0.106044538706257</v>
      </c>
      <c r="H54" s="26">
        <v>100</v>
      </c>
      <c r="I54" s="27">
        <v>0.106044538706257</v>
      </c>
      <c r="J54" s="28">
        <v>440</v>
      </c>
      <c r="K54" s="29">
        <v>0.46659597030752897</v>
      </c>
      <c r="L54" s="34">
        <v>503</v>
      </c>
      <c r="M54" s="35">
        <v>0.53340402969247103</v>
      </c>
    </row>
    <row r="55" spans="1:13" x14ac:dyDescent="0.25">
      <c r="A55" s="45" t="s">
        <v>12</v>
      </c>
      <c r="B55" s="45" t="s">
        <v>13</v>
      </c>
      <c r="C55" s="45" t="s">
        <v>6</v>
      </c>
      <c r="D55" s="45" t="s">
        <v>7</v>
      </c>
      <c r="E55" s="46">
        <v>590</v>
      </c>
      <c r="F55" s="24">
        <v>214</v>
      </c>
      <c r="G55" s="25">
        <v>0.36271186440677999</v>
      </c>
      <c r="H55" s="26">
        <v>396</v>
      </c>
      <c r="I55" s="27">
        <v>0.67118644067796596</v>
      </c>
      <c r="J55" s="28">
        <v>579</v>
      </c>
      <c r="K55" s="29">
        <v>0.98135593220339001</v>
      </c>
      <c r="L55" s="34">
        <v>11</v>
      </c>
      <c r="M55" s="35">
        <v>1.8644067796610202E-2</v>
      </c>
    </row>
    <row r="56" spans="1:13" ht="30" x14ac:dyDescent="0.25">
      <c r="A56" s="45" t="s">
        <v>312</v>
      </c>
      <c r="B56" s="45" t="s">
        <v>313</v>
      </c>
      <c r="C56" s="45" t="s">
        <v>305</v>
      </c>
      <c r="D56" s="45" t="s">
        <v>95</v>
      </c>
      <c r="E56" s="46">
        <v>574</v>
      </c>
      <c r="F56" s="24">
        <v>0</v>
      </c>
      <c r="G56" s="25">
        <v>0</v>
      </c>
      <c r="H56" s="26">
        <v>259</v>
      </c>
      <c r="I56" s="27">
        <v>0.45121951219512202</v>
      </c>
      <c r="J56" s="28">
        <v>538</v>
      </c>
      <c r="K56" s="29">
        <v>0.93728222996515698</v>
      </c>
      <c r="L56" s="34">
        <v>36</v>
      </c>
      <c r="M56" s="35">
        <v>6.2717770034843204E-2</v>
      </c>
    </row>
    <row r="57" spans="1:13" ht="30" x14ac:dyDescent="0.25">
      <c r="A57" s="45" t="s">
        <v>314</v>
      </c>
      <c r="B57" s="45" t="s">
        <v>315</v>
      </c>
      <c r="C57" s="45" t="s">
        <v>305</v>
      </c>
      <c r="D57" s="45" t="s">
        <v>95</v>
      </c>
      <c r="E57" s="46">
        <v>743</v>
      </c>
      <c r="F57" s="24">
        <v>377</v>
      </c>
      <c r="G57" s="25">
        <v>0.50740242261103596</v>
      </c>
      <c r="H57" s="26">
        <v>385</v>
      </c>
      <c r="I57" s="27">
        <v>0.51816958277254399</v>
      </c>
      <c r="J57" s="28">
        <v>680</v>
      </c>
      <c r="K57" s="29">
        <v>0.91520861372812901</v>
      </c>
      <c r="L57" s="34">
        <v>63</v>
      </c>
      <c r="M57" s="35">
        <v>8.47913862718708E-2</v>
      </c>
    </row>
    <row r="58" spans="1:13" x14ac:dyDescent="0.25">
      <c r="A58" s="45" t="s">
        <v>352</v>
      </c>
      <c r="B58" s="45" t="s">
        <v>353</v>
      </c>
      <c r="C58" s="45" t="s">
        <v>344</v>
      </c>
      <c r="D58" s="45" t="s">
        <v>63</v>
      </c>
      <c r="E58" s="46">
        <v>802</v>
      </c>
      <c r="F58" s="24">
        <v>800</v>
      </c>
      <c r="G58" s="25">
        <v>0.99750623441396502</v>
      </c>
      <c r="H58" s="26">
        <v>800</v>
      </c>
      <c r="I58" s="27">
        <v>0.99750623441396502</v>
      </c>
      <c r="J58" s="28">
        <v>802</v>
      </c>
      <c r="K58" s="29">
        <v>1</v>
      </c>
      <c r="L58" s="34">
        <v>0</v>
      </c>
      <c r="M58" s="35">
        <v>0</v>
      </c>
    </row>
    <row r="59" spans="1:13" ht="30" x14ac:dyDescent="0.25">
      <c r="A59" s="45" t="s">
        <v>98</v>
      </c>
      <c r="B59" s="45" t="s">
        <v>99</v>
      </c>
      <c r="C59" s="45" t="s">
        <v>94</v>
      </c>
      <c r="D59" s="45" t="s">
        <v>95</v>
      </c>
      <c r="E59" s="46">
        <v>1460</v>
      </c>
      <c r="F59" s="24">
        <v>283</v>
      </c>
      <c r="G59" s="25">
        <v>0.19383561643835601</v>
      </c>
      <c r="H59" s="26">
        <v>1066</v>
      </c>
      <c r="I59" s="27">
        <v>0.73013698630137003</v>
      </c>
      <c r="J59" s="28">
        <v>1258</v>
      </c>
      <c r="K59" s="29">
        <v>0.86164383561643798</v>
      </c>
      <c r="L59" s="34">
        <v>202</v>
      </c>
      <c r="M59" s="35">
        <v>0.13835616438356199</v>
      </c>
    </row>
    <row r="60" spans="1:13" ht="30" x14ac:dyDescent="0.25">
      <c r="A60" s="45" t="s">
        <v>316</v>
      </c>
      <c r="B60" s="45" t="s">
        <v>317</v>
      </c>
      <c r="C60" s="45" t="s">
        <v>305</v>
      </c>
      <c r="D60" s="45" t="s">
        <v>95</v>
      </c>
      <c r="E60" s="46">
        <v>2510</v>
      </c>
      <c r="F60" s="24">
        <v>1</v>
      </c>
      <c r="G60" s="25">
        <v>3.9840637450199199E-4</v>
      </c>
      <c r="H60" s="26">
        <v>2000</v>
      </c>
      <c r="I60" s="27">
        <v>0.79681274900398402</v>
      </c>
      <c r="J60" s="28">
        <v>2373</v>
      </c>
      <c r="K60" s="29">
        <v>0.94541832669322701</v>
      </c>
      <c r="L60" s="34">
        <v>137</v>
      </c>
      <c r="M60" s="35">
        <v>5.4581673306772903E-2</v>
      </c>
    </row>
    <row r="61" spans="1:13" ht="30" x14ac:dyDescent="0.25">
      <c r="A61" s="45" t="s">
        <v>59</v>
      </c>
      <c r="B61" s="45" t="s">
        <v>60</v>
      </c>
      <c r="C61" s="45" t="s">
        <v>56</v>
      </c>
      <c r="D61" s="45" t="s">
        <v>57</v>
      </c>
      <c r="E61" s="46">
        <v>1498</v>
      </c>
      <c r="F61" s="24">
        <v>17</v>
      </c>
      <c r="G61" s="25">
        <v>1.1348464619492699E-2</v>
      </c>
      <c r="H61" s="26">
        <v>1259</v>
      </c>
      <c r="I61" s="27">
        <v>0.84045393858478001</v>
      </c>
      <c r="J61" s="28">
        <v>1450</v>
      </c>
      <c r="K61" s="29">
        <v>0.96795727636849105</v>
      </c>
      <c r="L61" s="34">
        <v>48</v>
      </c>
      <c r="M61" s="35">
        <v>3.2042723631508702E-2</v>
      </c>
    </row>
    <row r="62" spans="1:13" ht="30" x14ac:dyDescent="0.25">
      <c r="A62" s="45" t="s">
        <v>445</v>
      </c>
      <c r="B62" s="45" t="s">
        <v>446</v>
      </c>
      <c r="C62" s="45" t="s">
        <v>440</v>
      </c>
      <c r="D62" s="45" t="s">
        <v>74</v>
      </c>
      <c r="E62" s="46">
        <v>2059</v>
      </c>
      <c r="F62" s="24">
        <v>1278</v>
      </c>
      <c r="G62" s="25">
        <v>0.62068965517241403</v>
      </c>
      <c r="H62" s="26">
        <v>1822</v>
      </c>
      <c r="I62" s="27">
        <v>0.88489558037882499</v>
      </c>
      <c r="J62" s="28">
        <v>2052</v>
      </c>
      <c r="K62" s="29">
        <v>0.99660029140359396</v>
      </c>
      <c r="L62" s="34">
        <v>7</v>
      </c>
      <c r="M62" s="35">
        <v>3.39970859640602E-3</v>
      </c>
    </row>
    <row r="63" spans="1:13" ht="30" x14ac:dyDescent="0.25">
      <c r="A63" s="45" t="s">
        <v>447</v>
      </c>
      <c r="B63" s="45" t="s">
        <v>448</v>
      </c>
      <c r="C63" s="45" t="s">
        <v>440</v>
      </c>
      <c r="D63" s="45" t="s">
        <v>74</v>
      </c>
      <c r="E63" s="46">
        <v>975</v>
      </c>
      <c r="F63" s="24">
        <v>312</v>
      </c>
      <c r="G63" s="25">
        <v>0.32</v>
      </c>
      <c r="H63" s="26">
        <v>749</v>
      </c>
      <c r="I63" s="27">
        <v>0.76820512820512799</v>
      </c>
      <c r="J63" s="28">
        <v>891</v>
      </c>
      <c r="K63" s="29">
        <v>0.91384615384615397</v>
      </c>
      <c r="L63" s="34">
        <v>84</v>
      </c>
      <c r="M63" s="35">
        <v>8.6153846153846206E-2</v>
      </c>
    </row>
    <row r="64" spans="1:13" x14ac:dyDescent="0.25">
      <c r="A64" s="45" t="s">
        <v>408</v>
      </c>
      <c r="B64" s="45" t="s">
        <v>409</v>
      </c>
      <c r="C64" s="45" t="s">
        <v>297</v>
      </c>
      <c r="D64" s="45" t="s">
        <v>254</v>
      </c>
      <c r="E64" s="46">
        <v>720</v>
      </c>
      <c r="F64" s="24">
        <v>76</v>
      </c>
      <c r="G64" s="25">
        <v>0.105555555555556</v>
      </c>
      <c r="H64" s="26">
        <v>467</v>
      </c>
      <c r="I64" s="27">
        <v>0.64861111111111103</v>
      </c>
      <c r="J64" s="28">
        <v>642</v>
      </c>
      <c r="K64" s="29">
        <v>0.89166666666666705</v>
      </c>
      <c r="L64" s="34">
        <v>78</v>
      </c>
      <c r="M64" s="35">
        <v>0.108333333333333</v>
      </c>
    </row>
    <row r="65" spans="1:13" ht="30" x14ac:dyDescent="0.25">
      <c r="A65" s="45" t="s">
        <v>179</v>
      </c>
      <c r="B65" s="45" t="s">
        <v>180</v>
      </c>
      <c r="C65" s="45" t="s">
        <v>140</v>
      </c>
      <c r="D65" s="45" t="s">
        <v>95</v>
      </c>
      <c r="E65" s="46">
        <v>216</v>
      </c>
      <c r="F65" s="24">
        <v>0</v>
      </c>
      <c r="G65" s="25">
        <v>0</v>
      </c>
      <c r="H65" s="26">
        <v>49</v>
      </c>
      <c r="I65" s="27">
        <v>0.226851851851852</v>
      </c>
      <c r="J65" s="28">
        <v>173</v>
      </c>
      <c r="K65" s="29">
        <v>0.80092592592592604</v>
      </c>
      <c r="L65" s="34">
        <v>43</v>
      </c>
      <c r="M65" s="35">
        <v>0.19907407407407399</v>
      </c>
    </row>
    <row r="66" spans="1:13" ht="30" x14ac:dyDescent="0.25">
      <c r="A66" s="45" t="s">
        <v>410</v>
      </c>
      <c r="B66" s="45" t="s">
        <v>411</v>
      </c>
      <c r="C66" s="45" t="s">
        <v>297</v>
      </c>
      <c r="D66" s="45" t="s">
        <v>254</v>
      </c>
      <c r="E66" s="46">
        <v>1176</v>
      </c>
      <c r="F66" s="24">
        <v>607</v>
      </c>
      <c r="G66" s="25">
        <v>0.516156462585034</v>
      </c>
      <c r="H66" s="26">
        <v>915</v>
      </c>
      <c r="I66" s="27">
        <v>0.77806122448979598</v>
      </c>
      <c r="J66" s="28">
        <v>1169</v>
      </c>
      <c r="K66" s="29">
        <v>0.99404761904761896</v>
      </c>
      <c r="L66" s="34">
        <v>7</v>
      </c>
      <c r="M66" s="35">
        <v>5.9523809523809503E-3</v>
      </c>
    </row>
    <row r="67" spans="1:13" ht="30" x14ac:dyDescent="0.25">
      <c r="A67" s="45" t="s">
        <v>250</v>
      </c>
      <c r="B67" s="45" t="s">
        <v>251</v>
      </c>
      <c r="C67" s="45" t="s">
        <v>246</v>
      </c>
      <c r="D67" s="45" t="s">
        <v>247</v>
      </c>
      <c r="E67" s="46">
        <v>861</v>
      </c>
      <c r="F67" s="24">
        <v>0</v>
      </c>
      <c r="G67" s="25">
        <v>0</v>
      </c>
      <c r="H67" s="26">
        <v>151</v>
      </c>
      <c r="I67" s="27">
        <v>0.175377468060395</v>
      </c>
      <c r="J67" s="28">
        <v>755</v>
      </c>
      <c r="K67" s="29">
        <v>0.87688734030197402</v>
      </c>
      <c r="L67" s="34">
        <v>106</v>
      </c>
      <c r="M67" s="35">
        <v>0.123112659698026</v>
      </c>
    </row>
    <row r="68" spans="1:13" x14ac:dyDescent="0.25">
      <c r="A68" s="45" t="s">
        <v>252</v>
      </c>
      <c r="B68" s="45" t="s">
        <v>253</v>
      </c>
      <c r="C68" s="45" t="s">
        <v>246</v>
      </c>
      <c r="D68" s="45" t="s">
        <v>254</v>
      </c>
      <c r="E68" s="46">
        <v>581</v>
      </c>
      <c r="F68" s="24">
        <v>0</v>
      </c>
      <c r="G68" s="25">
        <v>0</v>
      </c>
      <c r="H68" s="26">
        <v>238</v>
      </c>
      <c r="I68" s="27">
        <v>0.40963855421686701</v>
      </c>
      <c r="J68" s="28">
        <v>510</v>
      </c>
      <c r="K68" s="29">
        <v>0.87779690189328696</v>
      </c>
      <c r="L68" s="34">
        <v>71</v>
      </c>
      <c r="M68" s="35">
        <v>0.122203098106713</v>
      </c>
    </row>
    <row r="69" spans="1:13" ht="30" x14ac:dyDescent="0.25">
      <c r="A69" s="45" t="s">
        <v>209</v>
      </c>
      <c r="B69" s="45" t="s">
        <v>210</v>
      </c>
      <c r="C69" s="45" t="s">
        <v>205</v>
      </c>
      <c r="D69" s="45" t="s">
        <v>206</v>
      </c>
      <c r="E69" s="46">
        <v>1292</v>
      </c>
      <c r="F69" s="24">
        <v>1</v>
      </c>
      <c r="G69" s="25">
        <v>7.7399380804953598E-4</v>
      </c>
      <c r="H69" s="26">
        <v>739</v>
      </c>
      <c r="I69" s="27">
        <v>0.57198142414860698</v>
      </c>
      <c r="J69" s="28">
        <v>1272</v>
      </c>
      <c r="K69" s="29">
        <v>0.984520123839009</v>
      </c>
      <c r="L69" s="34">
        <v>20</v>
      </c>
      <c r="M69" s="35">
        <v>1.54798761609907E-2</v>
      </c>
    </row>
    <row r="70" spans="1:13" x14ac:dyDescent="0.25">
      <c r="A70" s="45" t="s">
        <v>139</v>
      </c>
      <c r="B70" s="45" t="s">
        <v>140</v>
      </c>
      <c r="C70" s="45" t="s">
        <v>130</v>
      </c>
      <c r="D70" s="45" t="s">
        <v>63</v>
      </c>
      <c r="E70" s="46">
        <v>7339</v>
      </c>
      <c r="F70" s="24">
        <v>41</v>
      </c>
      <c r="G70" s="25">
        <v>5.5865921787709499E-3</v>
      </c>
      <c r="H70" s="26">
        <v>7198</v>
      </c>
      <c r="I70" s="27">
        <v>0.98078757323886101</v>
      </c>
      <c r="J70" s="28">
        <v>7292</v>
      </c>
      <c r="K70" s="29">
        <v>0.993595857746287</v>
      </c>
      <c r="L70" s="34">
        <v>47</v>
      </c>
      <c r="M70" s="35">
        <v>6.40414225371304E-3</v>
      </c>
    </row>
    <row r="71" spans="1:13" ht="30" x14ac:dyDescent="0.25">
      <c r="A71" s="45" t="s">
        <v>354</v>
      </c>
      <c r="B71" s="45" t="s">
        <v>355</v>
      </c>
      <c r="C71" s="45" t="s">
        <v>344</v>
      </c>
      <c r="D71" s="45" t="s">
        <v>18</v>
      </c>
      <c r="E71" s="46">
        <v>1127</v>
      </c>
      <c r="F71" s="24">
        <v>974</v>
      </c>
      <c r="G71" s="25">
        <v>0.86424134871339797</v>
      </c>
      <c r="H71" s="26">
        <v>1064</v>
      </c>
      <c r="I71" s="27">
        <v>0.94409937888198803</v>
      </c>
      <c r="J71" s="28">
        <v>1082</v>
      </c>
      <c r="K71" s="29">
        <v>0.96007098491570497</v>
      </c>
      <c r="L71" s="34">
        <v>45</v>
      </c>
      <c r="M71" s="35">
        <v>3.9929015084294597E-2</v>
      </c>
    </row>
    <row r="72" spans="1:13" ht="30" x14ac:dyDescent="0.25">
      <c r="A72" s="45" t="s">
        <v>211</v>
      </c>
      <c r="B72" s="45" t="s">
        <v>212</v>
      </c>
      <c r="C72" s="45" t="s">
        <v>205</v>
      </c>
      <c r="D72" s="45" t="s">
        <v>206</v>
      </c>
      <c r="E72" s="46">
        <v>1816</v>
      </c>
      <c r="F72" s="24">
        <v>739</v>
      </c>
      <c r="G72" s="25">
        <v>0.40693832599118901</v>
      </c>
      <c r="H72" s="26">
        <v>1645</v>
      </c>
      <c r="I72" s="27">
        <v>0.90583700440528603</v>
      </c>
      <c r="J72" s="28">
        <v>1811</v>
      </c>
      <c r="K72" s="29">
        <v>0.99724669603524196</v>
      </c>
      <c r="L72" s="34">
        <v>5</v>
      </c>
      <c r="M72" s="35">
        <v>2.7533039647577098E-3</v>
      </c>
    </row>
    <row r="73" spans="1:13" ht="30" x14ac:dyDescent="0.25">
      <c r="A73" s="45" t="s">
        <v>213</v>
      </c>
      <c r="B73" s="45" t="s">
        <v>214</v>
      </c>
      <c r="C73" s="45" t="s">
        <v>205</v>
      </c>
      <c r="D73" s="45" t="s">
        <v>206</v>
      </c>
      <c r="E73" s="46">
        <v>1008</v>
      </c>
      <c r="F73" s="24">
        <v>33</v>
      </c>
      <c r="G73" s="25">
        <v>3.2738095238095198E-2</v>
      </c>
      <c r="H73" s="26">
        <v>226</v>
      </c>
      <c r="I73" s="27">
        <v>0.22420634920634899</v>
      </c>
      <c r="J73" s="28">
        <v>967</v>
      </c>
      <c r="K73" s="29">
        <v>0.95932539682539697</v>
      </c>
      <c r="L73" s="34">
        <v>41</v>
      </c>
      <c r="M73" s="35">
        <v>4.0674603174603197E-2</v>
      </c>
    </row>
    <row r="74" spans="1:13" x14ac:dyDescent="0.25">
      <c r="A74" s="45" t="s">
        <v>279</v>
      </c>
      <c r="B74" s="45" t="s">
        <v>280</v>
      </c>
      <c r="C74" s="45" t="s">
        <v>270</v>
      </c>
      <c r="D74" s="45" t="s">
        <v>21</v>
      </c>
      <c r="E74" s="46">
        <v>681</v>
      </c>
      <c r="F74" s="24">
        <v>481</v>
      </c>
      <c r="G74" s="25">
        <v>0.70631424375917795</v>
      </c>
      <c r="H74" s="26">
        <v>493</v>
      </c>
      <c r="I74" s="27">
        <v>0.72393538913362698</v>
      </c>
      <c r="J74" s="28">
        <v>644</v>
      </c>
      <c r="K74" s="29">
        <v>0.945668135095448</v>
      </c>
      <c r="L74" s="34">
        <v>37</v>
      </c>
      <c r="M74" s="35">
        <v>5.43318649045521E-2</v>
      </c>
    </row>
    <row r="75" spans="1:13" x14ac:dyDescent="0.25">
      <c r="A75" s="45" t="s">
        <v>412</v>
      </c>
      <c r="B75" s="45" t="s">
        <v>413</v>
      </c>
      <c r="C75" s="45" t="s">
        <v>297</v>
      </c>
      <c r="D75" s="45" t="s">
        <v>63</v>
      </c>
      <c r="E75" s="46">
        <v>1009</v>
      </c>
      <c r="F75" s="24">
        <v>391</v>
      </c>
      <c r="G75" s="25">
        <v>0.38751238850346897</v>
      </c>
      <c r="H75" s="26">
        <v>534</v>
      </c>
      <c r="I75" s="27">
        <v>0.52923686818632298</v>
      </c>
      <c r="J75" s="28">
        <v>990</v>
      </c>
      <c r="K75" s="29">
        <v>0.98116947472745297</v>
      </c>
      <c r="L75" s="34">
        <v>19</v>
      </c>
      <c r="M75" s="35">
        <v>1.88305252725471E-2</v>
      </c>
    </row>
    <row r="76" spans="1:13" ht="30" x14ac:dyDescent="0.25">
      <c r="A76" s="45" t="s">
        <v>181</v>
      </c>
      <c r="B76" s="45" t="s">
        <v>182</v>
      </c>
      <c r="C76" s="45" t="s">
        <v>140</v>
      </c>
      <c r="D76" s="45" t="s">
        <v>95</v>
      </c>
      <c r="E76" s="46">
        <v>76</v>
      </c>
      <c r="F76" s="24">
        <v>0</v>
      </c>
      <c r="G76" s="25">
        <v>0</v>
      </c>
      <c r="H76" s="26">
        <v>34</v>
      </c>
      <c r="I76" s="27">
        <v>0.44736842105263203</v>
      </c>
      <c r="J76" s="28">
        <v>37</v>
      </c>
      <c r="K76" s="29">
        <v>0.48684210526315802</v>
      </c>
      <c r="L76" s="34">
        <v>39</v>
      </c>
      <c r="M76" s="35">
        <v>0.51315789473684204</v>
      </c>
    </row>
    <row r="77" spans="1:13" x14ac:dyDescent="0.25">
      <c r="A77" s="45" t="s">
        <v>14</v>
      </c>
      <c r="B77" s="45" t="s">
        <v>15</v>
      </c>
      <c r="C77" s="45" t="s">
        <v>6</v>
      </c>
      <c r="D77" s="45" t="s">
        <v>7</v>
      </c>
      <c r="E77" s="46">
        <v>1685</v>
      </c>
      <c r="F77" s="24">
        <v>83</v>
      </c>
      <c r="G77" s="25">
        <v>4.9258160237388701E-2</v>
      </c>
      <c r="H77" s="26">
        <v>910</v>
      </c>
      <c r="I77" s="27">
        <v>0.54005934718100901</v>
      </c>
      <c r="J77" s="28">
        <v>1580</v>
      </c>
      <c r="K77" s="29">
        <v>0.937685459940653</v>
      </c>
      <c r="L77" s="34">
        <v>105</v>
      </c>
      <c r="M77" s="35">
        <v>6.2314540059347202E-2</v>
      </c>
    </row>
    <row r="78" spans="1:13" x14ac:dyDescent="0.25">
      <c r="A78" s="45" t="s">
        <v>215</v>
      </c>
      <c r="B78" s="45" t="s">
        <v>216</v>
      </c>
      <c r="C78" s="45" t="s">
        <v>205</v>
      </c>
      <c r="D78" s="45" t="s">
        <v>63</v>
      </c>
      <c r="E78" s="46">
        <v>665</v>
      </c>
      <c r="F78" s="24">
        <v>337</v>
      </c>
      <c r="G78" s="25">
        <v>0.50676691729323298</v>
      </c>
      <c r="H78" s="26">
        <v>361</v>
      </c>
      <c r="I78" s="27">
        <v>0.54285714285714304</v>
      </c>
      <c r="J78" s="28">
        <v>636</v>
      </c>
      <c r="K78" s="29">
        <v>0.95639097744360901</v>
      </c>
      <c r="L78" s="34">
        <v>29</v>
      </c>
      <c r="M78" s="35">
        <v>4.3609022556391E-2</v>
      </c>
    </row>
    <row r="79" spans="1:13" x14ac:dyDescent="0.25">
      <c r="A79" s="45" t="s">
        <v>217</v>
      </c>
      <c r="B79" s="45" t="s">
        <v>205</v>
      </c>
      <c r="C79" s="45" t="s">
        <v>205</v>
      </c>
      <c r="D79" s="45" t="s">
        <v>63</v>
      </c>
      <c r="E79" s="46">
        <v>955</v>
      </c>
      <c r="F79" s="24">
        <v>598</v>
      </c>
      <c r="G79" s="25">
        <v>0.62617801047120403</v>
      </c>
      <c r="H79" s="26">
        <v>612</v>
      </c>
      <c r="I79" s="27">
        <v>0.64083769633507903</v>
      </c>
      <c r="J79" s="28">
        <v>951</v>
      </c>
      <c r="K79" s="29">
        <v>0.99581151832460701</v>
      </c>
      <c r="L79" s="34">
        <v>4</v>
      </c>
      <c r="M79" s="35">
        <v>4.1884816753926697E-3</v>
      </c>
    </row>
    <row r="80" spans="1:13" ht="30" x14ac:dyDescent="0.25">
      <c r="A80" s="45" t="s">
        <v>218</v>
      </c>
      <c r="B80" s="45" t="s">
        <v>219</v>
      </c>
      <c r="C80" s="45" t="s">
        <v>205</v>
      </c>
      <c r="D80" s="45" t="s">
        <v>206</v>
      </c>
      <c r="E80" s="46">
        <v>2071</v>
      </c>
      <c r="F80" s="24">
        <v>1</v>
      </c>
      <c r="G80" s="25">
        <v>4.82858522452921E-4</v>
      </c>
      <c r="H80" s="26">
        <v>1868</v>
      </c>
      <c r="I80" s="27">
        <v>0.90197971994205695</v>
      </c>
      <c r="J80" s="28">
        <v>2051</v>
      </c>
      <c r="K80" s="29">
        <v>0.99034282955094199</v>
      </c>
      <c r="L80" s="34">
        <v>20</v>
      </c>
      <c r="M80" s="35">
        <v>9.6571704490584307E-3</v>
      </c>
    </row>
    <row r="81" spans="1:13" x14ac:dyDescent="0.25">
      <c r="A81" s="45" t="s">
        <v>61</v>
      </c>
      <c r="B81" s="45" t="s">
        <v>62</v>
      </c>
      <c r="C81" s="45" t="s">
        <v>56</v>
      </c>
      <c r="D81" s="45" t="s">
        <v>63</v>
      </c>
      <c r="E81" s="46">
        <v>5</v>
      </c>
      <c r="F81" s="24">
        <v>0</v>
      </c>
      <c r="G81" s="25">
        <v>0</v>
      </c>
      <c r="H81" s="26">
        <v>0</v>
      </c>
      <c r="I81" s="27">
        <v>0</v>
      </c>
      <c r="J81" s="28">
        <v>4</v>
      </c>
      <c r="K81" s="29">
        <v>0.8</v>
      </c>
      <c r="L81" s="34">
        <v>1</v>
      </c>
      <c r="M81" s="35">
        <v>0.2</v>
      </c>
    </row>
    <row r="82" spans="1:13" ht="30" x14ac:dyDescent="0.25">
      <c r="A82" s="45" t="s">
        <v>318</v>
      </c>
      <c r="B82" s="45" t="s">
        <v>319</v>
      </c>
      <c r="C82" s="45" t="s">
        <v>305</v>
      </c>
      <c r="D82" s="45" t="s">
        <v>95</v>
      </c>
      <c r="E82" s="46">
        <v>820</v>
      </c>
      <c r="F82" s="24">
        <v>0</v>
      </c>
      <c r="G82" s="25">
        <v>0</v>
      </c>
      <c r="H82" s="26">
        <v>360</v>
      </c>
      <c r="I82" s="27">
        <v>0.439024390243902</v>
      </c>
      <c r="J82" s="28">
        <v>747</v>
      </c>
      <c r="K82" s="29">
        <v>0.91097560975609804</v>
      </c>
      <c r="L82" s="34">
        <v>73</v>
      </c>
      <c r="M82" s="35">
        <v>8.9024390243902393E-2</v>
      </c>
    </row>
    <row r="83" spans="1:13" ht="30" x14ac:dyDescent="0.25">
      <c r="A83" s="45" t="s">
        <v>16</v>
      </c>
      <c r="B83" s="45" t="s">
        <v>17</v>
      </c>
      <c r="C83" s="45" t="s">
        <v>6</v>
      </c>
      <c r="D83" s="45" t="s">
        <v>18</v>
      </c>
      <c r="E83" s="46">
        <v>142</v>
      </c>
      <c r="F83" s="24">
        <v>0</v>
      </c>
      <c r="G83" s="25">
        <v>0</v>
      </c>
      <c r="H83" s="26">
        <v>0</v>
      </c>
      <c r="I83" s="27">
        <v>0</v>
      </c>
      <c r="J83" s="28">
        <v>98</v>
      </c>
      <c r="K83" s="29">
        <v>0.69014084507042295</v>
      </c>
      <c r="L83" s="34">
        <v>44</v>
      </c>
      <c r="M83" s="35">
        <v>0.309859154929577</v>
      </c>
    </row>
    <row r="84" spans="1:13" x14ac:dyDescent="0.25">
      <c r="A84" s="45" t="s">
        <v>449</v>
      </c>
      <c r="B84" s="45" t="s">
        <v>450</v>
      </c>
      <c r="C84" s="45" t="s">
        <v>440</v>
      </c>
      <c r="D84" s="45" t="s">
        <v>63</v>
      </c>
      <c r="E84" s="46">
        <v>576</v>
      </c>
      <c r="F84" s="24">
        <v>576</v>
      </c>
      <c r="G84" s="25">
        <v>1</v>
      </c>
      <c r="H84" s="26">
        <v>576</v>
      </c>
      <c r="I84" s="27">
        <v>1</v>
      </c>
      <c r="J84" s="28">
        <v>576</v>
      </c>
      <c r="K84" s="29">
        <v>1</v>
      </c>
      <c r="L84" s="34">
        <v>0</v>
      </c>
      <c r="M84" s="35">
        <v>0</v>
      </c>
    </row>
    <row r="85" spans="1:13" x14ac:dyDescent="0.25">
      <c r="A85" s="45" t="s">
        <v>183</v>
      </c>
      <c r="B85" s="45" t="s">
        <v>184</v>
      </c>
      <c r="C85" s="45" t="s">
        <v>140</v>
      </c>
      <c r="D85" s="45" t="s">
        <v>63</v>
      </c>
      <c r="E85" s="46">
        <v>102</v>
      </c>
      <c r="F85" s="24">
        <v>0</v>
      </c>
      <c r="G85" s="25">
        <v>0</v>
      </c>
      <c r="H85" s="26">
        <v>23</v>
      </c>
      <c r="I85" s="27">
        <v>0.22549019607843099</v>
      </c>
      <c r="J85" s="28">
        <v>72</v>
      </c>
      <c r="K85" s="29">
        <v>0.70588235294117696</v>
      </c>
      <c r="L85" s="34">
        <v>30</v>
      </c>
      <c r="M85" s="35">
        <v>0.29411764705882398</v>
      </c>
    </row>
    <row r="86" spans="1:13" x14ac:dyDescent="0.25">
      <c r="A86" s="45" t="s">
        <v>237</v>
      </c>
      <c r="B86" s="45" t="s">
        <v>236</v>
      </c>
      <c r="C86" s="45" t="s">
        <v>236</v>
      </c>
      <c r="D86" s="45" t="s">
        <v>63</v>
      </c>
      <c r="E86" s="46">
        <v>1310</v>
      </c>
      <c r="F86" s="24">
        <v>1</v>
      </c>
      <c r="G86" s="25">
        <v>7.6335877862595397E-4</v>
      </c>
      <c r="H86" s="26">
        <v>1299</v>
      </c>
      <c r="I86" s="27">
        <v>0.99160305343511401</v>
      </c>
      <c r="J86" s="28">
        <v>1310</v>
      </c>
      <c r="K86" s="29">
        <v>1</v>
      </c>
      <c r="L86" s="34">
        <v>0</v>
      </c>
      <c r="M86" s="35">
        <v>0</v>
      </c>
    </row>
    <row r="87" spans="1:13" x14ac:dyDescent="0.25">
      <c r="A87" s="45" t="s">
        <v>19</v>
      </c>
      <c r="B87" s="45" t="s">
        <v>20</v>
      </c>
      <c r="C87" s="45" t="s">
        <v>6</v>
      </c>
      <c r="D87" s="45" t="s">
        <v>21</v>
      </c>
      <c r="E87" s="46">
        <v>272</v>
      </c>
      <c r="F87" s="24">
        <v>264</v>
      </c>
      <c r="G87" s="25">
        <v>0.97058823529411797</v>
      </c>
      <c r="H87" s="26">
        <v>264</v>
      </c>
      <c r="I87" s="27">
        <v>0.97058823529411797</v>
      </c>
      <c r="J87" s="28">
        <v>266</v>
      </c>
      <c r="K87" s="29">
        <v>0.97794117647058798</v>
      </c>
      <c r="L87" s="34">
        <v>6</v>
      </c>
      <c r="M87" s="35">
        <v>2.2058823529411801E-2</v>
      </c>
    </row>
    <row r="88" spans="1:13" ht="30" x14ac:dyDescent="0.25">
      <c r="A88" s="45" t="s">
        <v>320</v>
      </c>
      <c r="B88" s="45" t="s">
        <v>321</v>
      </c>
      <c r="C88" s="45" t="s">
        <v>305</v>
      </c>
      <c r="D88" s="45" t="s">
        <v>95</v>
      </c>
      <c r="E88" s="46">
        <v>840</v>
      </c>
      <c r="F88" s="24">
        <v>30</v>
      </c>
      <c r="G88" s="25">
        <v>3.5714285714285698E-2</v>
      </c>
      <c r="H88" s="26">
        <v>180</v>
      </c>
      <c r="I88" s="27">
        <v>0.214285714285714</v>
      </c>
      <c r="J88" s="28">
        <v>803</v>
      </c>
      <c r="K88" s="29">
        <v>0.955952380952381</v>
      </c>
      <c r="L88" s="34">
        <v>37</v>
      </c>
      <c r="M88" s="35">
        <v>4.4047619047619099E-2</v>
      </c>
    </row>
    <row r="89" spans="1:13" ht="30" x14ac:dyDescent="0.25">
      <c r="A89" s="45" t="s">
        <v>100</v>
      </c>
      <c r="B89" s="45" t="s">
        <v>101</v>
      </c>
      <c r="C89" s="45" t="s">
        <v>94</v>
      </c>
      <c r="D89" s="45" t="s">
        <v>95</v>
      </c>
      <c r="E89" s="46">
        <v>752</v>
      </c>
      <c r="F89" s="24">
        <v>1</v>
      </c>
      <c r="G89" s="25">
        <v>1.3297872340425499E-3</v>
      </c>
      <c r="H89" s="26">
        <v>193</v>
      </c>
      <c r="I89" s="27">
        <v>0.256648936170213</v>
      </c>
      <c r="J89" s="28">
        <v>591</v>
      </c>
      <c r="K89" s="29">
        <v>0.78590425531914898</v>
      </c>
      <c r="L89" s="34">
        <v>161</v>
      </c>
      <c r="M89" s="35">
        <v>0.21409574468085099</v>
      </c>
    </row>
    <row r="90" spans="1:13" ht="30" x14ac:dyDescent="0.25">
      <c r="A90" s="45" t="s">
        <v>185</v>
      </c>
      <c r="B90" s="45" t="s">
        <v>186</v>
      </c>
      <c r="C90" s="45" t="s">
        <v>140</v>
      </c>
      <c r="D90" s="45" t="s">
        <v>95</v>
      </c>
      <c r="E90" s="46">
        <v>204</v>
      </c>
      <c r="F90" s="24">
        <v>0</v>
      </c>
      <c r="G90" s="25">
        <v>0</v>
      </c>
      <c r="H90" s="26">
        <v>34</v>
      </c>
      <c r="I90" s="27">
        <v>0.16666666666666699</v>
      </c>
      <c r="J90" s="28">
        <v>161</v>
      </c>
      <c r="K90" s="29">
        <v>0.78921568627451</v>
      </c>
      <c r="L90" s="34">
        <v>43</v>
      </c>
      <c r="M90" s="35">
        <v>0.21078431372549</v>
      </c>
    </row>
    <row r="91" spans="1:13" ht="30" x14ac:dyDescent="0.25">
      <c r="A91" s="45" t="s">
        <v>451</v>
      </c>
      <c r="B91" s="45" t="s">
        <v>452</v>
      </c>
      <c r="C91" s="45" t="s">
        <v>440</v>
      </c>
      <c r="D91" s="45" t="s">
        <v>74</v>
      </c>
      <c r="E91" s="46">
        <v>1151</v>
      </c>
      <c r="F91" s="24">
        <v>181</v>
      </c>
      <c r="G91" s="25">
        <v>0.157254561251086</v>
      </c>
      <c r="H91" s="26">
        <v>909</v>
      </c>
      <c r="I91" s="27">
        <v>0.78974804517810604</v>
      </c>
      <c r="J91" s="28">
        <v>1084</v>
      </c>
      <c r="K91" s="29">
        <v>0.94178974804517801</v>
      </c>
      <c r="L91" s="34">
        <v>67</v>
      </c>
      <c r="M91" s="35">
        <v>5.82102519548219E-2</v>
      </c>
    </row>
    <row r="92" spans="1:13" ht="30" x14ac:dyDescent="0.25">
      <c r="A92" s="45" t="s">
        <v>453</v>
      </c>
      <c r="B92" s="45" t="s">
        <v>454</v>
      </c>
      <c r="C92" s="45" t="s">
        <v>440</v>
      </c>
      <c r="D92" s="45" t="s">
        <v>74</v>
      </c>
      <c r="E92" s="46">
        <v>621</v>
      </c>
      <c r="F92" s="24">
        <v>1</v>
      </c>
      <c r="G92" s="25">
        <v>1.6103059581320501E-3</v>
      </c>
      <c r="H92" s="26">
        <v>49</v>
      </c>
      <c r="I92" s="27">
        <v>7.8904991948470199E-2</v>
      </c>
      <c r="J92" s="28">
        <v>564</v>
      </c>
      <c r="K92" s="29">
        <v>0.90821256038647302</v>
      </c>
      <c r="L92" s="34">
        <v>57</v>
      </c>
      <c r="M92" s="35">
        <v>9.1787439613526603E-2</v>
      </c>
    </row>
    <row r="93" spans="1:13" x14ac:dyDescent="0.25">
      <c r="A93" s="45" t="s">
        <v>22</v>
      </c>
      <c r="B93" s="45" t="s">
        <v>23</v>
      </c>
      <c r="C93" s="45" t="s">
        <v>6</v>
      </c>
      <c r="D93" s="45" t="s">
        <v>21</v>
      </c>
      <c r="E93" s="46">
        <v>243</v>
      </c>
      <c r="F93" s="24">
        <v>234</v>
      </c>
      <c r="G93" s="25">
        <v>0.96296296296296302</v>
      </c>
      <c r="H93" s="26">
        <v>234</v>
      </c>
      <c r="I93" s="27">
        <v>0.96296296296296302</v>
      </c>
      <c r="J93" s="28">
        <v>234</v>
      </c>
      <c r="K93" s="29">
        <v>0.96296296296296302</v>
      </c>
      <c r="L93" s="34">
        <v>9</v>
      </c>
      <c r="M93" s="35">
        <v>3.7037037037037E-2</v>
      </c>
    </row>
    <row r="94" spans="1:13" ht="30" x14ac:dyDescent="0.25">
      <c r="A94" s="45" t="s">
        <v>102</v>
      </c>
      <c r="B94" s="45" t="s">
        <v>103</v>
      </c>
      <c r="C94" s="45" t="s">
        <v>94</v>
      </c>
      <c r="D94" s="45" t="s">
        <v>95</v>
      </c>
      <c r="E94" s="46">
        <v>1452</v>
      </c>
      <c r="F94" s="24">
        <v>42</v>
      </c>
      <c r="G94" s="25">
        <v>2.89256198347107E-2</v>
      </c>
      <c r="H94" s="26">
        <v>1053</v>
      </c>
      <c r="I94" s="27">
        <v>0.72520661157024802</v>
      </c>
      <c r="J94" s="28">
        <v>1444</v>
      </c>
      <c r="K94" s="29">
        <v>0.99449035812672204</v>
      </c>
      <c r="L94" s="34">
        <v>8</v>
      </c>
      <c r="M94" s="35">
        <v>5.5096418732782397E-3</v>
      </c>
    </row>
    <row r="95" spans="1:13" x14ac:dyDescent="0.25">
      <c r="A95" s="45" t="s">
        <v>499</v>
      </c>
      <c r="B95" s="45" t="s">
        <v>500</v>
      </c>
      <c r="C95" s="45" t="s">
        <v>486</v>
      </c>
      <c r="D95" s="45" t="s">
        <v>21</v>
      </c>
      <c r="E95" s="46">
        <v>4856</v>
      </c>
      <c r="F95" s="24">
        <v>341</v>
      </c>
      <c r="G95" s="25">
        <v>7.02224052718287E-2</v>
      </c>
      <c r="H95" s="26">
        <v>4709</v>
      </c>
      <c r="I95" s="27">
        <v>0.96972817133443201</v>
      </c>
      <c r="J95" s="28">
        <v>4818</v>
      </c>
      <c r="K95" s="29">
        <v>0.99217462932454703</v>
      </c>
      <c r="L95" s="34">
        <v>38</v>
      </c>
      <c r="M95" s="35">
        <v>7.8253706754530493E-3</v>
      </c>
    </row>
    <row r="96" spans="1:13" x14ac:dyDescent="0.25">
      <c r="A96" s="45" t="s">
        <v>501</v>
      </c>
      <c r="B96" s="45" t="s">
        <v>502</v>
      </c>
      <c r="C96" s="45" t="s">
        <v>486</v>
      </c>
      <c r="D96" s="45" t="s">
        <v>63</v>
      </c>
      <c r="E96" s="46">
        <v>1655</v>
      </c>
      <c r="F96" s="24">
        <v>1207</v>
      </c>
      <c r="G96" s="25">
        <v>0.72930513595166202</v>
      </c>
      <c r="H96" s="26">
        <v>1604</v>
      </c>
      <c r="I96" s="27">
        <v>0.969184290030211</v>
      </c>
      <c r="J96" s="28">
        <v>1640</v>
      </c>
      <c r="K96" s="29">
        <v>0.99093655589123897</v>
      </c>
      <c r="L96" s="34">
        <v>15</v>
      </c>
      <c r="M96" s="35">
        <v>9.0634441087613302E-3</v>
      </c>
    </row>
    <row r="97" spans="1:13" ht="30" x14ac:dyDescent="0.25">
      <c r="A97" s="45" t="s">
        <v>220</v>
      </c>
      <c r="B97" s="45" t="s">
        <v>221</v>
      </c>
      <c r="C97" s="45" t="s">
        <v>205</v>
      </c>
      <c r="D97" s="45" t="s">
        <v>206</v>
      </c>
      <c r="E97" s="46">
        <v>1852</v>
      </c>
      <c r="F97" s="24">
        <v>83</v>
      </c>
      <c r="G97" s="25">
        <v>4.4816414686825103E-2</v>
      </c>
      <c r="H97" s="26">
        <v>1803</v>
      </c>
      <c r="I97" s="27">
        <v>0.97354211663067003</v>
      </c>
      <c r="J97" s="28">
        <v>1849</v>
      </c>
      <c r="K97" s="29">
        <v>0.99838012958963296</v>
      </c>
      <c r="L97" s="34">
        <v>3</v>
      </c>
      <c r="M97" s="35">
        <v>1.61987041036717E-3</v>
      </c>
    </row>
    <row r="98" spans="1:13" x14ac:dyDescent="0.25">
      <c r="A98" s="45" t="s">
        <v>141</v>
      </c>
      <c r="B98" s="45" t="s">
        <v>142</v>
      </c>
      <c r="C98" s="45" t="s">
        <v>130</v>
      </c>
      <c r="D98" s="45" t="s">
        <v>63</v>
      </c>
      <c r="E98" s="46">
        <v>1913</v>
      </c>
      <c r="F98" s="24">
        <v>377</v>
      </c>
      <c r="G98" s="25">
        <v>0.19707266074228999</v>
      </c>
      <c r="H98" s="26">
        <v>1636</v>
      </c>
      <c r="I98" s="27">
        <v>0.85520125457396801</v>
      </c>
      <c r="J98" s="28">
        <v>1902</v>
      </c>
      <c r="K98" s="29">
        <v>0.99424986931521198</v>
      </c>
      <c r="L98" s="34">
        <v>11</v>
      </c>
      <c r="M98" s="35">
        <v>5.7501306847882903E-3</v>
      </c>
    </row>
    <row r="99" spans="1:13" ht="30" x14ac:dyDescent="0.25">
      <c r="A99" s="45" t="s">
        <v>322</v>
      </c>
      <c r="B99" s="45" t="s">
        <v>323</v>
      </c>
      <c r="C99" s="45" t="s">
        <v>305</v>
      </c>
      <c r="D99" s="45" t="s">
        <v>95</v>
      </c>
      <c r="E99" s="46">
        <v>472</v>
      </c>
      <c r="F99" s="24">
        <v>0</v>
      </c>
      <c r="G99" s="25">
        <v>0</v>
      </c>
      <c r="H99" s="26">
        <v>6</v>
      </c>
      <c r="I99" s="27">
        <v>1.27118644067797E-2</v>
      </c>
      <c r="J99" s="28">
        <v>328</v>
      </c>
      <c r="K99" s="29">
        <v>0.69491525423728795</v>
      </c>
      <c r="L99" s="34">
        <v>144</v>
      </c>
      <c r="M99" s="35">
        <v>0.305084745762712</v>
      </c>
    </row>
    <row r="100" spans="1:13" ht="30" x14ac:dyDescent="0.25">
      <c r="A100" s="45" t="s">
        <v>356</v>
      </c>
      <c r="B100" s="45" t="s">
        <v>357</v>
      </c>
      <c r="C100" s="45" t="s">
        <v>344</v>
      </c>
      <c r="D100" s="45" t="s">
        <v>18</v>
      </c>
      <c r="E100" s="46">
        <v>652</v>
      </c>
      <c r="F100" s="24">
        <v>1</v>
      </c>
      <c r="G100" s="25">
        <v>1.5337423312883399E-3</v>
      </c>
      <c r="H100" s="26">
        <v>231</v>
      </c>
      <c r="I100" s="27">
        <v>0.35429447852760698</v>
      </c>
      <c r="J100" s="28">
        <v>573</v>
      </c>
      <c r="K100" s="29">
        <v>0.878834355828221</v>
      </c>
      <c r="L100" s="34">
        <v>79</v>
      </c>
      <c r="M100" s="35">
        <v>0.121165644171779</v>
      </c>
    </row>
    <row r="101" spans="1:13" x14ac:dyDescent="0.25">
      <c r="A101" s="45" t="s">
        <v>143</v>
      </c>
      <c r="B101" s="45" t="s">
        <v>144</v>
      </c>
      <c r="C101" s="45" t="s">
        <v>130</v>
      </c>
      <c r="D101" s="45" t="s">
        <v>63</v>
      </c>
      <c r="E101" s="46">
        <v>901</v>
      </c>
      <c r="F101" s="24">
        <v>66</v>
      </c>
      <c r="G101" s="25">
        <v>7.3251942286348501E-2</v>
      </c>
      <c r="H101" s="26">
        <v>636</v>
      </c>
      <c r="I101" s="27">
        <v>0.70588235294117696</v>
      </c>
      <c r="J101" s="28">
        <v>891</v>
      </c>
      <c r="K101" s="29">
        <v>0.98890122086570498</v>
      </c>
      <c r="L101" s="34">
        <v>10</v>
      </c>
      <c r="M101" s="35">
        <v>1.10987791342952E-2</v>
      </c>
    </row>
    <row r="102" spans="1:13" ht="30" x14ac:dyDescent="0.25">
      <c r="A102" s="45" t="s">
        <v>255</v>
      </c>
      <c r="B102" s="45" t="s">
        <v>256</v>
      </c>
      <c r="C102" s="45" t="s">
        <v>246</v>
      </c>
      <c r="D102" s="45" t="s">
        <v>247</v>
      </c>
      <c r="E102" s="46">
        <v>1415</v>
      </c>
      <c r="F102" s="24">
        <v>1</v>
      </c>
      <c r="G102" s="25">
        <v>7.0671378091872799E-4</v>
      </c>
      <c r="H102" s="26">
        <v>1070</v>
      </c>
      <c r="I102" s="27">
        <v>0.75618374558303902</v>
      </c>
      <c r="J102" s="28">
        <v>1340</v>
      </c>
      <c r="K102" s="29">
        <v>0.94699646643109503</v>
      </c>
      <c r="L102" s="34">
        <v>75</v>
      </c>
      <c r="M102" s="35">
        <v>5.3003533568904602E-2</v>
      </c>
    </row>
    <row r="103" spans="1:13" x14ac:dyDescent="0.25">
      <c r="A103" s="45" t="s">
        <v>358</v>
      </c>
      <c r="B103" s="45" t="s">
        <v>359</v>
      </c>
      <c r="C103" s="45" t="s">
        <v>344</v>
      </c>
      <c r="D103" s="45" t="s">
        <v>63</v>
      </c>
      <c r="E103" s="46">
        <v>226</v>
      </c>
      <c r="F103" s="24">
        <v>190</v>
      </c>
      <c r="G103" s="25">
        <v>0.84070796460177</v>
      </c>
      <c r="H103" s="26">
        <v>213</v>
      </c>
      <c r="I103" s="27">
        <v>0.94247787610619504</v>
      </c>
      <c r="J103" s="28">
        <v>223</v>
      </c>
      <c r="K103" s="29">
        <v>0.98672566371681403</v>
      </c>
      <c r="L103" s="34">
        <v>3</v>
      </c>
      <c r="M103" s="35">
        <v>1.3274336283185801E-2</v>
      </c>
    </row>
    <row r="104" spans="1:13" ht="30" x14ac:dyDescent="0.25">
      <c r="A104" s="45" t="s">
        <v>324</v>
      </c>
      <c r="B104" s="45" t="s">
        <v>325</v>
      </c>
      <c r="C104" s="45" t="s">
        <v>305</v>
      </c>
      <c r="D104" s="45" t="s">
        <v>95</v>
      </c>
      <c r="E104" s="46">
        <v>633</v>
      </c>
      <c r="F104" s="24">
        <v>8</v>
      </c>
      <c r="G104" s="25">
        <v>1.26382306477093E-2</v>
      </c>
      <c r="H104" s="26">
        <v>268</v>
      </c>
      <c r="I104" s="27">
        <v>0.42338072669826199</v>
      </c>
      <c r="J104" s="28">
        <v>597</v>
      </c>
      <c r="K104" s="29">
        <v>0.94312796208530802</v>
      </c>
      <c r="L104" s="34">
        <v>36</v>
      </c>
      <c r="M104" s="35">
        <v>5.6872037914691899E-2</v>
      </c>
    </row>
    <row r="105" spans="1:13" ht="30" x14ac:dyDescent="0.25">
      <c r="A105" s="45" t="s">
        <v>238</v>
      </c>
      <c r="B105" s="45" t="s">
        <v>239</v>
      </c>
      <c r="C105" s="45" t="s">
        <v>236</v>
      </c>
      <c r="D105" s="45" t="s">
        <v>206</v>
      </c>
      <c r="E105" s="46">
        <v>568</v>
      </c>
      <c r="F105" s="24">
        <v>1</v>
      </c>
      <c r="G105" s="25">
        <v>1.76056338028169E-3</v>
      </c>
      <c r="H105" s="26">
        <v>249</v>
      </c>
      <c r="I105" s="27">
        <v>0.43838028169014098</v>
      </c>
      <c r="J105" s="28">
        <v>563</v>
      </c>
      <c r="K105" s="29">
        <v>0.99119718309859195</v>
      </c>
      <c r="L105" s="34">
        <v>5</v>
      </c>
      <c r="M105" s="35">
        <v>8.8028169014084494E-3</v>
      </c>
    </row>
    <row r="106" spans="1:13" ht="30" x14ac:dyDescent="0.25">
      <c r="A106" s="45" t="s">
        <v>455</v>
      </c>
      <c r="B106" s="45" t="s">
        <v>456</v>
      </c>
      <c r="C106" s="45" t="s">
        <v>440</v>
      </c>
      <c r="D106" s="45" t="s">
        <v>74</v>
      </c>
      <c r="E106" s="46">
        <v>1138</v>
      </c>
      <c r="F106" s="24">
        <v>6</v>
      </c>
      <c r="G106" s="25">
        <v>5.2724077328646802E-3</v>
      </c>
      <c r="H106" s="26">
        <v>725</v>
      </c>
      <c r="I106" s="27">
        <v>0.637082601054482</v>
      </c>
      <c r="J106" s="28">
        <v>1068</v>
      </c>
      <c r="K106" s="29">
        <v>0.93848857644991202</v>
      </c>
      <c r="L106" s="34">
        <v>70</v>
      </c>
      <c r="M106" s="35">
        <v>6.1511423550087901E-2</v>
      </c>
    </row>
    <row r="107" spans="1:13" x14ac:dyDescent="0.25">
      <c r="A107" s="45" t="s">
        <v>326</v>
      </c>
      <c r="B107" s="45" t="s">
        <v>327</v>
      </c>
      <c r="C107" s="45" t="s">
        <v>305</v>
      </c>
      <c r="D107" s="45" t="s">
        <v>63</v>
      </c>
      <c r="E107" s="46">
        <v>578</v>
      </c>
      <c r="F107" s="24">
        <v>1</v>
      </c>
      <c r="G107" s="25">
        <v>1.7301038062283701E-3</v>
      </c>
      <c r="H107" s="26">
        <v>418</v>
      </c>
      <c r="I107" s="27">
        <v>0.72318339100345996</v>
      </c>
      <c r="J107" s="28">
        <v>570</v>
      </c>
      <c r="K107" s="29">
        <v>0.98615916955017302</v>
      </c>
      <c r="L107" s="34">
        <v>8</v>
      </c>
      <c r="M107" s="35">
        <v>1.3840830449827E-2</v>
      </c>
    </row>
    <row r="108" spans="1:13" x14ac:dyDescent="0.25">
      <c r="A108" s="45" t="s">
        <v>145</v>
      </c>
      <c r="B108" s="45" t="s">
        <v>146</v>
      </c>
      <c r="C108" s="45" t="s">
        <v>130</v>
      </c>
      <c r="D108" s="45" t="s">
        <v>63</v>
      </c>
      <c r="E108" s="46">
        <v>2057</v>
      </c>
      <c r="F108" s="24">
        <v>16</v>
      </c>
      <c r="G108" s="25">
        <v>7.7783179387457503E-3</v>
      </c>
      <c r="H108" s="26">
        <v>1897</v>
      </c>
      <c r="I108" s="27">
        <v>0.92221682061254295</v>
      </c>
      <c r="J108" s="28">
        <v>1984</v>
      </c>
      <c r="K108" s="29">
        <v>0.96451142440447302</v>
      </c>
      <c r="L108" s="34">
        <v>73</v>
      </c>
      <c r="M108" s="35">
        <v>3.5488575595527497E-2</v>
      </c>
    </row>
    <row r="109" spans="1:13" ht="30" x14ac:dyDescent="0.25">
      <c r="A109" s="45" t="s">
        <v>257</v>
      </c>
      <c r="B109" s="45" t="s">
        <v>258</v>
      </c>
      <c r="C109" s="45" t="s">
        <v>246</v>
      </c>
      <c r="D109" s="45" t="s">
        <v>247</v>
      </c>
      <c r="E109" s="46">
        <v>1360</v>
      </c>
      <c r="F109" s="24">
        <v>1</v>
      </c>
      <c r="G109" s="25">
        <v>7.3529411764705903E-4</v>
      </c>
      <c r="H109" s="26">
        <v>957</v>
      </c>
      <c r="I109" s="27">
        <v>0.70367647058823501</v>
      </c>
      <c r="J109" s="28">
        <v>1236</v>
      </c>
      <c r="K109" s="29">
        <v>0.90882352941176503</v>
      </c>
      <c r="L109" s="34">
        <v>124</v>
      </c>
      <c r="M109" s="35">
        <v>9.1176470588235303E-2</v>
      </c>
    </row>
    <row r="110" spans="1:13" x14ac:dyDescent="0.25">
      <c r="A110" s="45" t="s">
        <v>360</v>
      </c>
      <c r="B110" s="45" t="s">
        <v>361</v>
      </c>
      <c r="C110" s="45" t="s">
        <v>344</v>
      </c>
      <c r="D110" s="45" t="s">
        <v>63</v>
      </c>
      <c r="E110" s="46">
        <v>1399</v>
      </c>
      <c r="F110" s="24">
        <v>1200</v>
      </c>
      <c r="G110" s="25">
        <v>0.857755539671194</v>
      </c>
      <c r="H110" s="26">
        <v>1383</v>
      </c>
      <c r="I110" s="27">
        <v>0.98856325947105095</v>
      </c>
      <c r="J110" s="28">
        <v>1397</v>
      </c>
      <c r="K110" s="29">
        <v>0.99857040743388104</v>
      </c>
      <c r="L110" s="34">
        <v>2</v>
      </c>
      <c r="M110" s="35">
        <v>1.4295925661186599E-3</v>
      </c>
    </row>
    <row r="111" spans="1:13" ht="30" x14ac:dyDescent="0.25">
      <c r="A111" s="45" t="s">
        <v>104</v>
      </c>
      <c r="B111" s="45" t="s">
        <v>105</v>
      </c>
      <c r="C111" s="45" t="s">
        <v>94</v>
      </c>
      <c r="D111" s="45" t="s">
        <v>95</v>
      </c>
      <c r="E111" s="46">
        <v>284</v>
      </c>
      <c r="F111" s="24">
        <v>0</v>
      </c>
      <c r="G111" s="25">
        <v>0</v>
      </c>
      <c r="H111" s="26">
        <v>29</v>
      </c>
      <c r="I111" s="27">
        <v>0.102112676056338</v>
      </c>
      <c r="J111" s="28">
        <v>186</v>
      </c>
      <c r="K111" s="29">
        <v>0.65492957746478897</v>
      </c>
      <c r="L111" s="34">
        <v>98</v>
      </c>
      <c r="M111" s="35">
        <v>0.34507042253521097</v>
      </c>
    </row>
    <row r="112" spans="1:13" ht="30" x14ac:dyDescent="0.25">
      <c r="A112" s="45" t="s">
        <v>64</v>
      </c>
      <c r="B112" s="45" t="s">
        <v>65</v>
      </c>
      <c r="C112" s="45" t="s">
        <v>56</v>
      </c>
      <c r="D112" s="45" t="s">
        <v>57</v>
      </c>
      <c r="E112" s="46">
        <v>173</v>
      </c>
      <c r="F112" s="24">
        <v>0</v>
      </c>
      <c r="G112" s="25">
        <v>0</v>
      </c>
      <c r="H112" s="26">
        <v>63</v>
      </c>
      <c r="I112" s="27">
        <v>0.36416184971098298</v>
      </c>
      <c r="J112" s="28">
        <v>172</v>
      </c>
      <c r="K112" s="29">
        <v>0.99421965317919103</v>
      </c>
      <c r="L112" s="34">
        <v>1</v>
      </c>
      <c r="M112" s="35">
        <v>5.78034682080925E-3</v>
      </c>
    </row>
    <row r="113" spans="1:13" x14ac:dyDescent="0.25">
      <c r="A113" s="45" t="s">
        <v>24</v>
      </c>
      <c r="B113" s="45" t="s">
        <v>25</v>
      </c>
      <c r="C113" s="45" t="s">
        <v>6</v>
      </c>
      <c r="D113" s="45" t="s">
        <v>7</v>
      </c>
      <c r="E113" s="46">
        <v>706</v>
      </c>
      <c r="F113" s="24">
        <v>0</v>
      </c>
      <c r="G113" s="25">
        <v>0</v>
      </c>
      <c r="H113" s="26">
        <v>661</v>
      </c>
      <c r="I113" s="27">
        <v>0.93626062322946202</v>
      </c>
      <c r="J113" s="28">
        <v>694</v>
      </c>
      <c r="K113" s="29">
        <v>0.98300283286118995</v>
      </c>
      <c r="L113" s="34">
        <v>12</v>
      </c>
      <c r="M113" s="35">
        <v>1.69971671388102E-2</v>
      </c>
    </row>
    <row r="114" spans="1:13" x14ac:dyDescent="0.25">
      <c r="A114" s="45" t="s">
        <v>187</v>
      </c>
      <c r="B114" s="45" t="s">
        <v>188</v>
      </c>
      <c r="C114" s="45" t="s">
        <v>140</v>
      </c>
      <c r="D114" s="45" t="s">
        <v>63</v>
      </c>
      <c r="E114" s="46">
        <v>96</v>
      </c>
      <c r="F114" s="24">
        <v>29</v>
      </c>
      <c r="G114" s="25">
        <v>0.30208333333333298</v>
      </c>
      <c r="H114" s="26">
        <v>30</v>
      </c>
      <c r="I114" s="27">
        <v>0.3125</v>
      </c>
      <c r="J114" s="28">
        <v>55</v>
      </c>
      <c r="K114" s="29">
        <v>0.57291666666666696</v>
      </c>
      <c r="L114" s="34">
        <v>41</v>
      </c>
      <c r="M114" s="35">
        <v>0.42708333333333298</v>
      </c>
    </row>
    <row r="115" spans="1:13" ht="30" x14ac:dyDescent="0.25">
      <c r="A115" s="45" t="s">
        <v>189</v>
      </c>
      <c r="B115" s="45" t="s">
        <v>190</v>
      </c>
      <c r="C115" s="45" t="s">
        <v>140</v>
      </c>
      <c r="D115" s="45" t="s">
        <v>95</v>
      </c>
      <c r="E115" s="46">
        <v>46</v>
      </c>
      <c r="F115" s="24">
        <v>0</v>
      </c>
      <c r="G115" s="25">
        <v>0</v>
      </c>
      <c r="H115" s="26">
        <v>0</v>
      </c>
      <c r="I115" s="27">
        <v>0</v>
      </c>
      <c r="J115" s="28">
        <v>0</v>
      </c>
      <c r="K115" s="29">
        <v>0</v>
      </c>
      <c r="L115" s="34">
        <v>46</v>
      </c>
      <c r="M115" s="35">
        <v>1</v>
      </c>
    </row>
    <row r="116" spans="1:13" x14ac:dyDescent="0.25">
      <c r="A116" s="45" t="s">
        <v>26</v>
      </c>
      <c r="B116" s="45" t="s">
        <v>27</v>
      </c>
      <c r="C116" s="45" t="s">
        <v>6</v>
      </c>
      <c r="D116" s="45" t="s">
        <v>7</v>
      </c>
      <c r="E116" s="46">
        <v>695</v>
      </c>
      <c r="F116" s="24">
        <v>99</v>
      </c>
      <c r="G116" s="25">
        <v>0.14244604316546799</v>
      </c>
      <c r="H116" s="26">
        <v>447</v>
      </c>
      <c r="I116" s="27">
        <v>0.64316546762589899</v>
      </c>
      <c r="J116" s="28">
        <v>688</v>
      </c>
      <c r="K116" s="29">
        <v>0.98992805755395696</v>
      </c>
      <c r="L116" s="34">
        <v>7</v>
      </c>
      <c r="M116" s="35">
        <v>1.0071942446043199E-2</v>
      </c>
    </row>
    <row r="117" spans="1:13" ht="60" x14ac:dyDescent="0.25">
      <c r="A117" s="45" t="s">
        <v>457</v>
      </c>
      <c r="B117" s="45" t="s">
        <v>458</v>
      </c>
      <c r="C117" s="45" t="s">
        <v>440</v>
      </c>
      <c r="D117" s="45" t="s">
        <v>89</v>
      </c>
      <c r="E117" s="46">
        <v>1451</v>
      </c>
      <c r="F117" s="24">
        <v>8</v>
      </c>
      <c r="G117" s="25">
        <v>5.5134390075809803E-3</v>
      </c>
      <c r="H117" s="26">
        <v>1287</v>
      </c>
      <c r="I117" s="27">
        <v>0.88697450034459002</v>
      </c>
      <c r="J117" s="28">
        <v>1433</v>
      </c>
      <c r="K117" s="29">
        <v>0.98759476223294296</v>
      </c>
      <c r="L117" s="34">
        <v>18</v>
      </c>
      <c r="M117" s="35">
        <v>1.24052377670572E-2</v>
      </c>
    </row>
    <row r="118" spans="1:13" ht="30" x14ac:dyDescent="0.25">
      <c r="A118" s="45" t="s">
        <v>328</v>
      </c>
      <c r="B118" s="45" t="s">
        <v>329</v>
      </c>
      <c r="C118" s="45" t="s">
        <v>305</v>
      </c>
      <c r="D118" s="45" t="s">
        <v>95</v>
      </c>
      <c r="E118" s="46">
        <v>583</v>
      </c>
      <c r="F118" s="24">
        <v>0</v>
      </c>
      <c r="G118" s="25">
        <v>0</v>
      </c>
      <c r="H118" s="26">
        <v>84</v>
      </c>
      <c r="I118" s="27">
        <v>0.144082332761578</v>
      </c>
      <c r="J118" s="28">
        <v>555</v>
      </c>
      <c r="K118" s="29">
        <v>0.95197255574614104</v>
      </c>
      <c r="L118" s="34">
        <v>28</v>
      </c>
      <c r="M118" s="35">
        <v>4.8027444253859297E-2</v>
      </c>
    </row>
    <row r="119" spans="1:13" x14ac:dyDescent="0.25">
      <c r="A119" s="45" t="s">
        <v>503</v>
      </c>
      <c r="B119" s="45" t="s">
        <v>504</v>
      </c>
      <c r="C119" s="45" t="s">
        <v>486</v>
      </c>
      <c r="D119" s="45" t="s">
        <v>63</v>
      </c>
      <c r="E119" s="46">
        <v>2452</v>
      </c>
      <c r="F119" s="24">
        <v>1</v>
      </c>
      <c r="G119" s="25">
        <v>4.07830342577488E-4</v>
      </c>
      <c r="H119" s="26">
        <v>2341</v>
      </c>
      <c r="I119" s="27">
        <v>0.95473083197389896</v>
      </c>
      <c r="J119" s="28">
        <v>2443</v>
      </c>
      <c r="K119" s="29">
        <v>0.99632952691680299</v>
      </c>
      <c r="L119" s="34">
        <v>9</v>
      </c>
      <c r="M119" s="35">
        <v>3.67047308319739E-3</v>
      </c>
    </row>
    <row r="120" spans="1:13" ht="30" x14ac:dyDescent="0.25">
      <c r="A120" s="45" t="s">
        <v>191</v>
      </c>
      <c r="B120" s="45" t="s">
        <v>192</v>
      </c>
      <c r="C120" s="45" t="s">
        <v>140</v>
      </c>
      <c r="D120" s="45" t="s">
        <v>95</v>
      </c>
      <c r="E120" s="46">
        <v>901</v>
      </c>
      <c r="F120" s="24">
        <v>192</v>
      </c>
      <c r="G120" s="25">
        <v>0.213096559378468</v>
      </c>
      <c r="H120" s="26">
        <v>392</v>
      </c>
      <c r="I120" s="27">
        <v>0.435072142064373</v>
      </c>
      <c r="J120" s="28">
        <v>750</v>
      </c>
      <c r="K120" s="29">
        <v>0.83240843507214202</v>
      </c>
      <c r="L120" s="34">
        <v>151</v>
      </c>
      <c r="M120" s="35">
        <v>0.16759156492785801</v>
      </c>
    </row>
    <row r="121" spans="1:13" ht="30" x14ac:dyDescent="0.25">
      <c r="A121" s="45" t="s">
        <v>106</v>
      </c>
      <c r="B121" s="45" t="s">
        <v>107</v>
      </c>
      <c r="C121" s="45" t="s">
        <v>94</v>
      </c>
      <c r="D121" s="45" t="s">
        <v>95</v>
      </c>
      <c r="E121" s="46">
        <v>2271</v>
      </c>
      <c r="F121" s="24">
        <v>8</v>
      </c>
      <c r="G121" s="25">
        <v>3.5226772346983702E-3</v>
      </c>
      <c r="H121" s="26">
        <v>1891</v>
      </c>
      <c r="I121" s="27">
        <v>0.83267283135182701</v>
      </c>
      <c r="J121" s="28">
        <v>2130</v>
      </c>
      <c r="K121" s="29">
        <v>0.93791281373844104</v>
      </c>
      <c r="L121" s="34">
        <v>141</v>
      </c>
      <c r="M121" s="35">
        <v>6.2087186261558798E-2</v>
      </c>
    </row>
    <row r="122" spans="1:13" x14ac:dyDescent="0.25">
      <c r="A122" s="45" t="s">
        <v>193</v>
      </c>
      <c r="B122" s="45" t="s">
        <v>194</v>
      </c>
      <c r="C122" s="45" t="s">
        <v>140</v>
      </c>
      <c r="D122" s="45" t="s">
        <v>63</v>
      </c>
      <c r="E122" s="46">
        <v>365</v>
      </c>
      <c r="F122" s="24">
        <v>0</v>
      </c>
      <c r="G122" s="25">
        <v>0</v>
      </c>
      <c r="H122" s="26">
        <v>43</v>
      </c>
      <c r="I122" s="27">
        <v>0.117808219178082</v>
      </c>
      <c r="J122" s="28">
        <v>237</v>
      </c>
      <c r="K122" s="29">
        <v>0.64931506849315102</v>
      </c>
      <c r="L122" s="34">
        <v>128</v>
      </c>
      <c r="M122" s="35">
        <v>0.35068493150684898</v>
      </c>
    </row>
    <row r="123" spans="1:13" ht="30" x14ac:dyDescent="0.25">
      <c r="A123" s="45" t="s">
        <v>66</v>
      </c>
      <c r="B123" s="45" t="s">
        <v>67</v>
      </c>
      <c r="C123" s="45" t="s">
        <v>56</v>
      </c>
      <c r="D123" s="45" t="s">
        <v>57</v>
      </c>
      <c r="E123" s="46">
        <v>2860</v>
      </c>
      <c r="F123" s="24">
        <v>27</v>
      </c>
      <c r="G123" s="25">
        <v>9.4405594405594408E-3</v>
      </c>
      <c r="H123" s="26">
        <v>2761</v>
      </c>
      <c r="I123" s="27">
        <v>0.96538461538461495</v>
      </c>
      <c r="J123" s="28">
        <v>2816</v>
      </c>
      <c r="K123" s="29">
        <v>0.984615384615385</v>
      </c>
      <c r="L123" s="34">
        <v>44</v>
      </c>
      <c r="M123" s="35">
        <v>1.5384615384615399E-2</v>
      </c>
    </row>
    <row r="124" spans="1:13" ht="30" x14ac:dyDescent="0.25">
      <c r="A124" s="45" t="s">
        <v>459</v>
      </c>
      <c r="B124" s="45" t="s">
        <v>460</v>
      </c>
      <c r="C124" s="45" t="s">
        <v>440</v>
      </c>
      <c r="D124" s="45" t="s">
        <v>74</v>
      </c>
      <c r="E124" s="46">
        <v>644</v>
      </c>
      <c r="F124" s="24">
        <v>30</v>
      </c>
      <c r="G124" s="25">
        <v>4.6583850931677002E-2</v>
      </c>
      <c r="H124" s="26">
        <v>140</v>
      </c>
      <c r="I124" s="27">
        <v>0.217391304347826</v>
      </c>
      <c r="J124" s="28">
        <v>581</v>
      </c>
      <c r="K124" s="29">
        <v>0.90217391304347805</v>
      </c>
      <c r="L124" s="34">
        <v>63</v>
      </c>
      <c r="M124" s="35">
        <v>9.7826086956521702E-2</v>
      </c>
    </row>
    <row r="125" spans="1:13" x14ac:dyDescent="0.25">
      <c r="A125" s="45" t="s">
        <v>414</v>
      </c>
      <c r="B125" s="45" t="s">
        <v>415</v>
      </c>
      <c r="C125" s="45" t="s">
        <v>297</v>
      </c>
      <c r="D125" s="45" t="s">
        <v>254</v>
      </c>
      <c r="E125" s="46">
        <v>773</v>
      </c>
      <c r="F125" s="24">
        <v>3</v>
      </c>
      <c r="G125" s="25">
        <v>3.8809831824062101E-3</v>
      </c>
      <c r="H125" s="26">
        <v>381</v>
      </c>
      <c r="I125" s="27">
        <v>0.49288486416558902</v>
      </c>
      <c r="J125" s="28">
        <v>736</v>
      </c>
      <c r="K125" s="29">
        <v>0.952134540750323</v>
      </c>
      <c r="L125" s="34">
        <v>37</v>
      </c>
      <c r="M125" s="35">
        <v>4.7865459249676598E-2</v>
      </c>
    </row>
    <row r="126" spans="1:13" ht="30" x14ac:dyDescent="0.25">
      <c r="A126" s="45" t="s">
        <v>362</v>
      </c>
      <c r="B126" s="45" t="s">
        <v>363</v>
      </c>
      <c r="C126" s="45" t="s">
        <v>344</v>
      </c>
      <c r="D126" s="45" t="s">
        <v>18</v>
      </c>
      <c r="E126" s="46">
        <v>654</v>
      </c>
      <c r="F126" s="24">
        <v>332</v>
      </c>
      <c r="G126" s="25">
        <v>0.50764525993883802</v>
      </c>
      <c r="H126" s="26">
        <v>581</v>
      </c>
      <c r="I126" s="27">
        <v>0.88837920489296596</v>
      </c>
      <c r="J126" s="28">
        <v>629</v>
      </c>
      <c r="K126" s="29">
        <v>0.96177370030581</v>
      </c>
      <c r="L126" s="34">
        <v>25</v>
      </c>
      <c r="M126" s="35">
        <v>3.82262996941896E-2</v>
      </c>
    </row>
    <row r="127" spans="1:13" x14ac:dyDescent="0.25">
      <c r="A127" s="45" t="s">
        <v>28</v>
      </c>
      <c r="B127" s="45" t="s">
        <v>29</v>
      </c>
      <c r="C127" s="45" t="s">
        <v>6</v>
      </c>
      <c r="D127" s="45" t="s">
        <v>7</v>
      </c>
      <c r="E127" s="46">
        <v>2947</v>
      </c>
      <c r="F127" s="24">
        <v>46</v>
      </c>
      <c r="G127" s="25">
        <v>1.56090939938921E-2</v>
      </c>
      <c r="H127" s="26">
        <v>2792</v>
      </c>
      <c r="I127" s="27">
        <v>0.94740413980319005</v>
      </c>
      <c r="J127" s="28">
        <v>2906</v>
      </c>
      <c r="K127" s="29">
        <v>0.986087546657618</v>
      </c>
      <c r="L127" s="34">
        <v>41</v>
      </c>
      <c r="M127" s="35">
        <v>1.39124533423821E-2</v>
      </c>
    </row>
    <row r="128" spans="1:13" x14ac:dyDescent="0.25">
      <c r="A128" s="45" t="s">
        <v>416</v>
      </c>
      <c r="B128" s="45" t="s">
        <v>417</v>
      </c>
      <c r="C128" s="45" t="s">
        <v>297</v>
      </c>
      <c r="D128" s="45" t="s">
        <v>254</v>
      </c>
      <c r="E128" s="46">
        <v>854</v>
      </c>
      <c r="F128" s="24">
        <v>30</v>
      </c>
      <c r="G128" s="25">
        <v>3.5128805620608897E-2</v>
      </c>
      <c r="H128" s="26">
        <v>444</v>
      </c>
      <c r="I128" s="27">
        <v>0.51990632318501195</v>
      </c>
      <c r="J128" s="28">
        <v>791</v>
      </c>
      <c r="K128" s="29">
        <v>0.92622950819672101</v>
      </c>
      <c r="L128" s="34">
        <v>63</v>
      </c>
      <c r="M128" s="35">
        <v>7.3770491803278701E-2</v>
      </c>
    </row>
    <row r="129" spans="1:13" ht="30" x14ac:dyDescent="0.25">
      <c r="A129" s="45" t="s">
        <v>364</v>
      </c>
      <c r="B129" s="45" t="s">
        <v>365</v>
      </c>
      <c r="C129" s="45" t="s">
        <v>344</v>
      </c>
      <c r="D129" s="45" t="s">
        <v>63</v>
      </c>
      <c r="E129" s="46">
        <v>452</v>
      </c>
      <c r="F129" s="24">
        <v>449</v>
      </c>
      <c r="G129" s="25">
        <v>0.99336283185840701</v>
      </c>
      <c r="H129" s="26">
        <v>449</v>
      </c>
      <c r="I129" s="27">
        <v>0.99336283185840701</v>
      </c>
      <c r="J129" s="28">
        <v>449</v>
      </c>
      <c r="K129" s="29">
        <v>0.99336283185840701</v>
      </c>
      <c r="L129" s="34">
        <v>3</v>
      </c>
      <c r="M129" s="35">
        <v>6.6371681415929203E-3</v>
      </c>
    </row>
    <row r="130" spans="1:13" x14ac:dyDescent="0.25">
      <c r="A130" s="45" t="s">
        <v>147</v>
      </c>
      <c r="B130" s="45" t="s">
        <v>148</v>
      </c>
      <c r="C130" s="45" t="s">
        <v>130</v>
      </c>
      <c r="D130" s="45" t="s">
        <v>63</v>
      </c>
      <c r="E130" s="46">
        <v>4282</v>
      </c>
      <c r="F130" s="24">
        <v>3</v>
      </c>
      <c r="G130" s="25">
        <v>7.0060719290051404E-4</v>
      </c>
      <c r="H130" s="26">
        <v>3948</v>
      </c>
      <c r="I130" s="27">
        <v>0.92199906585707603</v>
      </c>
      <c r="J130" s="28">
        <v>4236</v>
      </c>
      <c r="K130" s="29">
        <v>0.98925735637552503</v>
      </c>
      <c r="L130" s="34">
        <v>46</v>
      </c>
      <c r="M130" s="35">
        <v>1.07426436244745E-2</v>
      </c>
    </row>
    <row r="131" spans="1:13" x14ac:dyDescent="0.25">
      <c r="A131" s="45" t="s">
        <v>30</v>
      </c>
      <c r="B131" s="45" t="s">
        <v>31</v>
      </c>
      <c r="C131" s="45" t="s">
        <v>6</v>
      </c>
      <c r="D131" s="45" t="s">
        <v>7</v>
      </c>
      <c r="E131" s="46">
        <v>915</v>
      </c>
      <c r="F131" s="24">
        <v>176</v>
      </c>
      <c r="G131" s="25">
        <v>0.19234972677595599</v>
      </c>
      <c r="H131" s="26">
        <v>675</v>
      </c>
      <c r="I131" s="27">
        <v>0.73770491803278704</v>
      </c>
      <c r="J131" s="28">
        <v>898</v>
      </c>
      <c r="K131" s="29">
        <v>0.98142076502732201</v>
      </c>
      <c r="L131" s="34">
        <v>17</v>
      </c>
      <c r="M131" s="35">
        <v>1.8579234972677602E-2</v>
      </c>
    </row>
    <row r="132" spans="1:13" ht="30" x14ac:dyDescent="0.25">
      <c r="A132" s="45" t="s">
        <v>222</v>
      </c>
      <c r="B132" s="45" t="s">
        <v>223</v>
      </c>
      <c r="C132" s="45" t="s">
        <v>205</v>
      </c>
      <c r="D132" s="45" t="s">
        <v>206</v>
      </c>
      <c r="E132" s="46">
        <v>836</v>
      </c>
      <c r="F132" s="24">
        <v>1</v>
      </c>
      <c r="G132" s="25">
        <v>1.1961722488038301E-3</v>
      </c>
      <c r="H132" s="26">
        <v>379</v>
      </c>
      <c r="I132" s="27">
        <v>0.453349282296651</v>
      </c>
      <c r="J132" s="28">
        <v>774</v>
      </c>
      <c r="K132" s="29">
        <v>0.92583732057416301</v>
      </c>
      <c r="L132" s="34">
        <v>62</v>
      </c>
      <c r="M132" s="35">
        <v>7.4162679425837305E-2</v>
      </c>
    </row>
    <row r="133" spans="1:13" x14ac:dyDescent="0.25">
      <c r="A133" s="45" t="s">
        <v>418</v>
      </c>
      <c r="B133" s="45" t="s">
        <v>419</v>
      </c>
      <c r="C133" s="45" t="s">
        <v>297</v>
      </c>
      <c r="D133" s="45" t="s">
        <v>254</v>
      </c>
      <c r="E133" s="46">
        <v>2910</v>
      </c>
      <c r="F133" s="24">
        <v>2365</v>
      </c>
      <c r="G133" s="25">
        <v>0.81271477663230196</v>
      </c>
      <c r="H133" s="26">
        <v>2902</v>
      </c>
      <c r="I133" s="27">
        <v>0.997250859106529</v>
      </c>
      <c r="J133" s="28">
        <v>2909</v>
      </c>
      <c r="K133" s="29">
        <v>0.99965635738831604</v>
      </c>
      <c r="L133" s="34">
        <v>1</v>
      </c>
      <c r="M133" s="35">
        <v>3.4364261168384899E-4</v>
      </c>
    </row>
    <row r="134" spans="1:13" x14ac:dyDescent="0.25">
      <c r="A134" s="45" t="s">
        <v>420</v>
      </c>
      <c r="B134" s="45" t="s">
        <v>421</v>
      </c>
      <c r="C134" s="45" t="s">
        <v>297</v>
      </c>
      <c r="D134" s="45" t="s">
        <v>254</v>
      </c>
      <c r="E134" s="46">
        <v>862</v>
      </c>
      <c r="F134" s="24">
        <v>411</v>
      </c>
      <c r="G134" s="25">
        <v>0.47679814385150798</v>
      </c>
      <c r="H134" s="26">
        <v>707</v>
      </c>
      <c r="I134" s="27">
        <v>0.82018561484918795</v>
      </c>
      <c r="J134" s="28">
        <v>820</v>
      </c>
      <c r="K134" s="29">
        <v>0.95127610208816704</v>
      </c>
      <c r="L134" s="34">
        <v>42</v>
      </c>
      <c r="M134" s="35">
        <v>4.8723897911832903E-2</v>
      </c>
    </row>
    <row r="135" spans="1:13" ht="30" x14ac:dyDescent="0.25">
      <c r="A135" s="45" t="s">
        <v>330</v>
      </c>
      <c r="B135" s="45" t="s">
        <v>331</v>
      </c>
      <c r="C135" s="45" t="s">
        <v>305</v>
      </c>
      <c r="D135" s="45" t="s">
        <v>95</v>
      </c>
      <c r="E135" s="46">
        <v>824</v>
      </c>
      <c r="F135" s="24">
        <v>1</v>
      </c>
      <c r="G135" s="25">
        <v>1.2135922330097099E-3</v>
      </c>
      <c r="H135" s="26">
        <v>529</v>
      </c>
      <c r="I135" s="27">
        <v>0.64199029126213603</v>
      </c>
      <c r="J135" s="28">
        <v>756</v>
      </c>
      <c r="K135" s="29">
        <v>0.91747572815533995</v>
      </c>
      <c r="L135" s="34">
        <v>68</v>
      </c>
      <c r="M135" s="35">
        <v>8.2524271844660199E-2</v>
      </c>
    </row>
    <row r="136" spans="1:13" ht="30" x14ac:dyDescent="0.25">
      <c r="A136" s="45" t="s">
        <v>259</v>
      </c>
      <c r="B136" s="45" t="s">
        <v>260</v>
      </c>
      <c r="C136" s="45" t="s">
        <v>246</v>
      </c>
      <c r="D136" s="45" t="s">
        <v>247</v>
      </c>
      <c r="E136" s="46">
        <v>2494</v>
      </c>
      <c r="F136" s="24">
        <v>19</v>
      </c>
      <c r="G136" s="25">
        <v>7.6182838813151597E-3</v>
      </c>
      <c r="H136" s="26">
        <v>2029</v>
      </c>
      <c r="I136" s="27">
        <v>0.81355252606255002</v>
      </c>
      <c r="J136" s="28">
        <v>2446</v>
      </c>
      <c r="K136" s="29">
        <v>0.98075380914194099</v>
      </c>
      <c r="L136" s="34">
        <v>48</v>
      </c>
      <c r="M136" s="35">
        <v>1.9246190858059301E-2</v>
      </c>
    </row>
    <row r="137" spans="1:13" x14ac:dyDescent="0.25">
      <c r="A137" s="45" t="s">
        <v>366</v>
      </c>
      <c r="B137" s="45" t="s">
        <v>367</v>
      </c>
      <c r="C137" s="45" t="s">
        <v>344</v>
      </c>
      <c r="D137" s="45" t="s">
        <v>63</v>
      </c>
      <c r="E137" s="46">
        <v>1138</v>
      </c>
      <c r="F137" s="24">
        <v>1119</v>
      </c>
      <c r="G137" s="25">
        <v>0.98330404217926204</v>
      </c>
      <c r="H137" s="26">
        <v>1122</v>
      </c>
      <c r="I137" s="27">
        <v>0.98594024604569397</v>
      </c>
      <c r="J137" s="28">
        <v>1136</v>
      </c>
      <c r="K137" s="29">
        <v>0.99824253075571201</v>
      </c>
      <c r="L137" s="34">
        <v>2</v>
      </c>
      <c r="M137" s="35">
        <v>1.7574692442882201E-3</v>
      </c>
    </row>
    <row r="138" spans="1:13" ht="30" x14ac:dyDescent="0.25">
      <c r="A138" s="45" t="s">
        <v>368</v>
      </c>
      <c r="B138" s="45" t="s">
        <v>369</v>
      </c>
      <c r="C138" s="45" t="s">
        <v>344</v>
      </c>
      <c r="D138" s="45" t="s">
        <v>63</v>
      </c>
      <c r="E138" s="46">
        <v>126</v>
      </c>
      <c r="F138" s="24">
        <v>126</v>
      </c>
      <c r="G138" s="25">
        <v>1</v>
      </c>
      <c r="H138" s="26">
        <v>126</v>
      </c>
      <c r="I138" s="27">
        <v>1</v>
      </c>
      <c r="J138" s="28">
        <v>126</v>
      </c>
      <c r="K138" s="29">
        <v>1</v>
      </c>
      <c r="L138" s="34">
        <v>0</v>
      </c>
      <c r="M138" s="35">
        <v>0</v>
      </c>
    </row>
    <row r="139" spans="1:13" x14ac:dyDescent="0.25">
      <c r="A139" s="45" t="s">
        <v>32</v>
      </c>
      <c r="B139" s="45" t="s">
        <v>33</v>
      </c>
      <c r="C139" s="45" t="s">
        <v>6</v>
      </c>
      <c r="D139" s="45" t="s">
        <v>7</v>
      </c>
      <c r="E139" s="46">
        <v>829</v>
      </c>
      <c r="F139" s="24">
        <v>21</v>
      </c>
      <c r="G139" s="25">
        <v>2.5331724969843199E-2</v>
      </c>
      <c r="H139" s="26">
        <v>507</v>
      </c>
      <c r="I139" s="27">
        <v>0.61158021712907096</v>
      </c>
      <c r="J139" s="28">
        <v>788</v>
      </c>
      <c r="K139" s="29">
        <v>0.950542822677925</v>
      </c>
      <c r="L139" s="34">
        <v>41</v>
      </c>
      <c r="M139" s="35">
        <v>4.9457177322074802E-2</v>
      </c>
    </row>
    <row r="140" spans="1:13" ht="30" x14ac:dyDescent="0.25">
      <c r="A140" s="45" t="s">
        <v>108</v>
      </c>
      <c r="B140" s="45" t="s">
        <v>109</v>
      </c>
      <c r="C140" s="45" t="s">
        <v>94</v>
      </c>
      <c r="D140" s="45" t="s">
        <v>95</v>
      </c>
      <c r="E140" s="46">
        <v>636</v>
      </c>
      <c r="F140" s="24">
        <v>0</v>
      </c>
      <c r="G140" s="25">
        <v>0</v>
      </c>
      <c r="H140" s="26">
        <v>58</v>
      </c>
      <c r="I140" s="27">
        <v>9.1194968553459099E-2</v>
      </c>
      <c r="J140" s="28">
        <v>486</v>
      </c>
      <c r="K140" s="29">
        <v>0.76415094339622602</v>
      </c>
      <c r="L140" s="34">
        <v>150</v>
      </c>
      <c r="M140" s="35">
        <v>0.235849056603774</v>
      </c>
    </row>
    <row r="141" spans="1:13" x14ac:dyDescent="0.25">
      <c r="A141" s="45" t="s">
        <v>281</v>
      </c>
      <c r="B141" s="45" t="s">
        <v>282</v>
      </c>
      <c r="C141" s="45" t="s">
        <v>270</v>
      </c>
      <c r="D141" s="45" t="s">
        <v>21</v>
      </c>
      <c r="E141" s="46">
        <v>1395</v>
      </c>
      <c r="F141" s="24">
        <v>15</v>
      </c>
      <c r="G141" s="25">
        <v>1.0752688172042999E-2</v>
      </c>
      <c r="H141" s="26">
        <v>564</v>
      </c>
      <c r="I141" s="27">
        <v>0.40430107526881698</v>
      </c>
      <c r="J141" s="28">
        <v>1237</v>
      </c>
      <c r="K141" s="29">
        <v>0.88673835125447997</v>
      </c>
      <c r="L141" s="34">
        <v>158</v>
      </c>
      <c r="M141" s="35">
        <v>0.11326164874552</v>
      </c>
    </row>
    <row r="142" spans="1:13" ht="30" x14ac:dyDescent="0.25">
      <c r="A142" s="45" t="s">
        <v>461</v>
      </c>
      <c r="B142" s="45" t="s">
        <v>462</v>
      </c>
      <c r="C142" s="45" t="s">
        <v>440</v>
      </c>
      <c r="D142" s="45" t="s">
        <v>74</v>
      </c>
      <c r="E142" s="46">
        <v>1135</v>
      </c>
      <c r="F142" s="24">
        <v>127</v>
      </c>
      <c r="G142" s="25">
        <v>0.11189427312775301</v>
      </c>
      <c r="H142" s="26">
        <v>845</v>
      </c>
      <c r="I142" s="27">
        <v>0.74449339207048504</v>
      </c>
      <c r="J142" s="28">
        <v>1047</v>
      </c>
      <c r="K142" s="29">
        <v>0.92246696035242304</v>
      </c>
      <c r="L142" s="34">
        <v>88</v>
      </c>
      <c r="M142" s="35">
        <v>7.7533039647577101E-2</v>
      </c>
    </row>
    <row r="143" spans="1:13" ht="30" x14ac:dyDescent="0.25">
      <c r="A143" s="45" t="s">
        <v>332</v>
      </c>
      <c r="B143" s="45" t="s">
        <v>333</v>
      </c>
      <c r="C143" s="45" t="s">
        <v>305</v>
      </c>
      <c r="D143" s="45" t="s">
        <v>95</v>
      </c>
      <c r="E143" s="46">
        <v>1891</v>
      </c>
      <c r="F143" s="24">
        <v>2</v>
      </c>
      <c r="G143" s="25">
        <v>1.0576414595452101E-3</v>
      </c>
      <c r="H143" s="26">
        <v>1867</v>
      </c>
      <c r="I143" s="27">
        <v>0.98730830248545698</v>
      </c>
      <c r="J143" s="28">
        <v>1884</v>
      </c>
      <c r="K143" s="29">
        <v>0.99629825489159196</v>
      </c>
      <c r="L143" s="34">
        <v>7</v>
      </c>
      <c r="M143" s="35">
        <v>3.70174510840825E-3</v>
      </c>
    </row>
    <row r="144" spans="1:13" ht="30" x14ac:dyDescent="0.25">
      <c r="A144" s="45" t="s">
        <v>334</v>
      </c>
      <c r="B144" s="45" t="s">
        <v>335</v>
      </c>
      <c r="C144" s="45" t="s">
        <v>305</v>
      </c>
      <c r="D144" s="45" t="s">
        <v>95</v>
      </c>
      <c r="E144" s="46">
        <v>887</v>
      </c>
      <c r="F144" s="24">
        <v>0</v>
      </c>
      <c r="G144" s="25">
        <v>0</v>
      </c>
      <c r="H144" s="26">
        <v>514</v>
      </c>
      <c r="I144" s="27">
        <v>0.57948139797068798</v>
      </c>
      <c r="J144" s="28">
        <v>813</v>
      </c>
      <c r="K144" s="29">
        <v>0.91657271702367504</v>
      </c>
      <c r="L144" s="34">
        <v>74</v>
      </c>
      <c r="M144" s="35">
        <v>8.3427282976324693E-2</v>
      </c>
    </row>
    <row r="145" spans="1:13" x14ac:dyDescent="0.25">
      <c r="A145" s="45" t="s">
        <v>240</v>
      </c>
      <c r="B145" s="45" t="s">
        <v>241</v>
      </c>
      <c r="C145" s="45" t="s">
        <v>236</v>
      </c>
      <c r="D145" s="45" t="s">
        <v>63</v>
      </c>
      <c r="E145" s="46">
        <v>1105</v>
      </c>
      <c r="F145" s="24">
        <v>0</v>
      </c>
      <c r="G145" s="25">
        <v>0</v>
      </c>
      <c r="H145" s="26">
        <v>1024</v>
      </c>
      <c r="I145" s="27">
        <v>0.926696832579186</v>
      </c>
      <c r="J145" s="28">
        <v>1102</v>
      </c>
      <c r="K145" s="29">
        <v>0.99728506787330296</v>
      </c>
      <c r="L145" s="34">
        <v>3</v>
      </c>
      <c r="M145" s="35">
        <v>2.7149321266968299E-3</v>
      </c>
    </row>
    <row r="146" spans="1:13" x14ac:dyDescent="0.25">
      <c r="A146" s="45" t="s">
        <v>422</v>
      </c>
      <c r="B146" s="45" t="s">
        <v>423</v>
      </c>
      <c r="C146" s="45" t="s">
        <v>297</v>
      </c>
      <c r="D146" s="45" t="s">
        <v>254</v>
      </c>
      <c r="E146" s="46">
        <v>1965</v>
      </c>
      <c r="F146" s="24">
        <v>909</v>
      </c>
      <c r="G146" s="25">
        <v>0.46259541984732799</v>
      </c>
      <c r="H146" s="26">
        <v>1618</v>
      </c>
      <c r="I146" s="27">
        <v>0.82340966921119596</v>
      </c>
      <c r="J146" s="28">
        <v>1907</v>
      </c>
      <c r="K146" s="29">
        <v>0.97048346055979595</v>
      </c>
      <c r="L146" s="34">
        <v>58</v>
      </c>
      <c r="M146" s="35">
        <v>2.9516539440203601E-2</v>
      </c>
    </row>
    <row r="147" spans="1:13" x14ac:dyDescent="0.25">
      <c r="A147" s="45" t="s">
        <v>195</v>
      </c>
      <c r="B147" s="45" t="s">
        <v>196</v>
      </c>
      <c r="C147" s="45" t="s">
        <v>140</v>
      </c>
      <c r="D147" s="45" t="s">
        <v>63</v>
      </c>
      <c r="E147" s="46">
        <v>230</v>
      </c>
      <c r="F147" s="24">
        <v>1</v>
      </c>
      <c r="G147" s="25">
        <v>4.3478260869565201E-3</v>
      </c>
      <c r="H147" s="26">
        <v>222</v>
      </c>
      <c r="I147" s="27">
        <v>0.96521739130434803</v>
      </c>
      <c r="J147" s="28">
        <v>230</v>
      </c>
      <c r="K147" s="29">
        <v>1</v>
      </c>
      <c r="L147" s="34">
        <v>0</v>
      </c>
      <c r="M147" s="35">
        <v>0</v>
      </c>
    </row>
    <row r="148" spans="1:13" x14ac:dyDescent="0.25">
      <c r="A148" s="45" t="s">
        <v>505</v>
      </c>
      <c r="B148" s="45" t="s">
        <v>506</v>
      </c>
      <c r="C148" s="45" t="s">
        <v>486</v>
      </c>
      <c r="D148" s="45" t="s">
        <v>21</v>
      </c>
      <c r="E148" s="46">
        <v>1541</v>
      </c>
      <c r="F148" s="24">
        <v>1529</v>
      </c>
      <c r="G148" s="25">
        <v>0.99221284879948102</v>
      </c>
      <c r="H148" s="26">
        <v>1535</v>
      </c>
      <c r="I148" s="27">
        <v>0.99610642439973995</v>
      </c>
      <c r="J148" s="28">
        <v>1535</v>
      </c>
      <c r="K148" s="29">
        <v>0.99610642439973995</v>
      </c>
      <c r="L148" s="34">
        <v>6</v>
      </c>
      <c r="M148" s="35">
        <v>3.8935756002595702E-3</v>
      </c>
    </row>
    <row r="149" spans="1:13" x14ac:dyDescent="0.25">
      <c r="A149" s="45" t="s">
        <v>283</v>
      </c>
      <c r="B149" s="45" t="s">
        <v>270</v>
      </c>
      <c r="C149" s="45" t="s">
        <v>270</v>
      </c>
      <c r="D149" s="45" t="s">
        <v>254</v>
      </c>
      <c r="E149" s="46">
        <v>561</v>
      </c>
      <c r="F149" s="24">
        <v>11</v>
      </c>
      <c r="G149" s="25">
        <v>1.9607843137254902E-2</v>
      </c>
      <c r="H149" s="26">
        <v>240</v>
      </c>
      <c r="I149" s="27">
        <v>0.42780748663101598</v>
      </c>
      <c r="J149" s="28">
        <v>507</v>
      </c>
      <c r="K149" s="29">
        <v>0.90374331550802101</v>
      </c>
      <c r="L149" s="34">
        <v>54</v>
      </c>
      <c r="M149" s="35">
        <v>9.6256684491978606E-2</v>
      </c>
    </row>
    <row r="150" spans="1:13" x14ac:dyDescent="0.25">
      <c r="A150" s="45" t="s">
        <v>34</v>
      </c>
      <c r="B150" s="45" t="s">
        <v>35</v>
      </c>
      <c r="C150" s="45" t="s">
        <v>6</v>
      </c>
      <c r="D150" s="45" t="s">
        <v>7</v>
      </c>
      <c r="E150" s="46">
        <v>752</v>
      </c>
      <c r="F150" s="24">
        <v>4</v>
      </c>
      <c r="G150" s="25">
        <v>5.31914893617021E-3</v>
      </c>
      <c r="H150" s="26">
        <v>156</v>
      </c>
      <c r="I150" s="27">
        <v>0.20744680851063799</v>
      </c>
      <c r="J150" s="28">
        <v>621</v>
      </c>
      <c r="K150" s="29">
        <v>0.82579787234042601</v>
      </c>
      <c r="L150" s="34">
        <v>131</v>
      </c>
      <c r="M150" s="35">
        <v>0.17420212765957399</v>
      </c>
    </row>
    <row r="151" spans="1:13" x14ac:dyDescent="0.25">
      <c r="A151" s="45" t="s">
        <v>36</v>
      </c>
      <c r="B151" s="45" t="s">
        <v>37</v>
      </c>
      <c r="C151" s="45" t="s">
        <v>6</v>
      </c>
      <c r="D151" s="45" t="s">
        <v>7</v>
      </c>
      <c r="E151" s="46">
        <v>336</v>
      </c>
      <c r="F151" s="24">
        <v>135</v>
      </c>
      <c r="G151" s="25">
        <v>0.40178571428571402</v>
      </c>
      <c r="H151" s="26">
        <v>172</v>
      </c>
      <c r="I151" s="27">
        <v>0.51190476190476197</v>
      </c>
      <c r="J151" s="28">
        <v>329</v>
      </c>
      <c r="K151" s="29">
        <v>0.97916666666666696</v>
      </c>
      <c r="L151" s="34">
        <v>7</v>
      </c>
      <c r="M151" s="35">
        <v>2.0833333333333301E-2</v>
      </c>
    </row>
    <row r="152" spans="1:13" ht="30" x14ac:dyDescent="0.25">
      <c r="A152" s="45" t="s">
        <v>370</v>
      </c>
      <c r="B152" s="45" t="s">
        <v>371</v>
      </c>
      <c r="C152" s="45" t="s">
        <v>344</v>
      </c>
      <c r="D152" s="45" t="s">
        <v>18</v>
      </c>
      <c r="E152" s="46">
        <v>844</v>
      </c>
      <c r="F152" s="24">
        <v>487</v>
      </c>
      <c r="G152" s="25">
        <v>0.57701421800947905</v>
      </c>
      <c r="H152" s="26">
        <v>729</v>
      </c>
      <c r="I152" s="27">
        <v>0.86374407582938395</v>
      </c>
      <c r="J152" s="28">
        <v>772</v>
      </c>
      <c r="K152" s="29">
        <v>0.91469194312796198</v>
      </c>
      <c r="L152" s="34">
        <v>72</v>
      </c>
      <c r="M152" s="35">
        <v>8.5308056872037893E-2</v>
      </c>
    </row>
    <row r="153" spans="1:13" ht="30" x14ac:dyDescent="0.25">
      <c r="A153" s="45" t="s">
        <v>110</v>
      </c>
      <c r="B153" s="45" t="s">
        <v>111</v>
      </c>
      <c r="C153" s="45" t="s">
        <v>94</v>
      </c>
      <c r="D153" s="45" t="s">
        <v>95</v>
      </c>
      <c r="E153" s="46">
        <v>588</v>
      </c>
      <c r="F153" s="24">
        <v>1</v>
      </c>
      <c r="G153" s="25">
        <v>1.70068027210884E-3</v>
      </c>
      <c r="H153" s="26">
        <v>179</v>
      </c>
      <c r="I153" s="27">
        <v>0.304421768707483</v>
      </c>
      <c r="J153" s="28">
        <v>495</v>
      </c>
      <c r="K153" s="29">
        <v>0.84183673469387799</v>
      </c>
      <c r="L153" s="34">
        <v>93</v>
      </c>
      <c r="M153" s="35">
        <v>0.15816326530612199</v>
      </c>
    </row>
    <row r="154" spans="1:13" ht="30" x14ac:dyDescent="0.25">
      <c r="A154" s="45" t="s">
        <v>68</v>
      </c>
      <c r="B154" s="45" t="s">
        <v>69</v>
      </c>
      <c r="C154" s="45" t="s">
        <v>56</v>
      </c>
      <c r="D154" s="45" t="s">
        <v>57</v>
      </c>
      <c r="E154" s="46">
        <v>522</v>
      </c>
      <c r="F154" s="24">
        <v>1</v>
      </c>
      <c r="G154" s="25">
        <v>1.91570881226054E-3</v>
      </c>
      <c r="H154" s="26">
        <v>259</v>
      </c>
      <c r="I154" s="27">
        <v>0.49616858237547901</v>
      </c>
      <c r="J154" s="28">
        <v>522</v>
      </c>
      <c r="K154" s="29">
        <v>1</v>
      </c>
      <c r="L154" s="34">
        <v>0</v>
      </c>
      <c r="M154" s="35">
        <v>0</v>
      </c>
    </row>
    <row r="155" spans="1:13" x14ac:dyDescent="0.25">
      <c r="A155" s="45" t="s">
        <v>372</v>
      </c>
      <c r="B155" s="45" t="s">
        <v>373</v>
      </c>
      <c r="C155" s="45" t="s">
        <v>344</v>
      </c>
      <c r="D155" s="45" t="s">
        <v>21</v>
      </c>
      <c r="E155" s="46">
        <v>418</v>
      </c>
      <c r="F155" s="24">
        <v>413</v>
      </c>
      <c r="G155" s="25">
        <v>0.98803827751196205</v>
      </c>
      <c r="H155" s="26">
        <v>413</v>
      </c>
      <c r="I155" s="27">
        <v>0.98803827751196205</v>
      </c>
      <c r="J155" s="28">
        <v>414</v>
      </c>
      <c r="K155" s="29">
        <v>0.99043062200956899</v>
      </c>
      <c r="L155" s="34">
        <v>4</v>
      </c>
      <c r="M155" s="35">
        <v>9.5693779904306199E-3</v>
      </c>
    </row>
    <row r="156" spans="1:13" ht="30" x14ac:dyDescent="0.25">
      <c r="A156" s="45" t="s">
        <v>374</v>
      </c>
      <c r="B156" s="45" t="s">
        <v>375</v>
      </c>
      <c r="C156" s="45" t="s">
        <v>344</v>
      </c>
      <c r="D156" s="45" t="s">
        <v>18</v>
      </c>
      <c r="E156" s="46">
        <v>1441</v>
      </c>
      <c r="F156" s="24">
        <v>536</v>
      </c>
      <c r="G156" s="25">
        <v>0.37196391394864697</v>
      </c>
      <c r="H156" s="26">
        <v>1282</v>
      </c>
      <c r="I156" s="27">
        <v>0.88965995836224798</v>
      </c>
      <c r="J156" s="28">
        <v>1364</v>
      </c>
      <c r="K156" s="29">
        <v>0.94656488549618301</v>
      </c>
      <c r="L156" s="34">
        <v>77</v>
      </c>
      <c r="M156" s="35">
        <v>5.34351145038168E-2</v>
      </c>
    </row>
    <row r="157" spans="1:13" x14ac:dyDescent="0.25">
      <c r="A157" s="45" t="s">
        <v>424</v>
      </c>
      <c r="B157" s="45" t="s">
        <v>425</v>
      </c>
      <c r="C157" s="45" t="s">
        <v>297</v>
      </c>
      <c r="D157" s="45" t="s">
        <v>254</v>
      </c>
      <c r="E157" s="46">
        <v>591</v>
      </c>
      <c r="F157" s="24">
        <v>5</v>
      </c>
      <c r="G157" s="25">
        <v>8.4602368866328308E-3</v>
      </c>
      <c r="H157" s="26">
        <v>281</v>
      </c>
      <c r="I157" s="27">
        <v>0.47546531302876499</v>
      </c>
      <c r="J157" s="28">
        <v>558</v>
      </c>
      <c r="K157" s="29">
        <v>0.94416243654822296</v>
      </c>
      <c r="L157" s="34">
        <v>33</v>
      </c>
      <c r="M157" s="35">
        <v>5.5837563451776699E-2</v>
      </c>
    </row>
    <row r="158" spans="1:13" x14ac:dyDescent="0.25">
      <c r="A158" s="45" t="s">
        <v>507</v>
      </c>
      <c r="B158" s="45" t="s">
        <v>508</v>
      </c>
      <c r="C158" s="45" t="s">
        <v>486</v>
      </c>
      <c r="D158" s="45" t="s">
        <v>63</v>
      </c>
      <c r="E158" s="46">
        <v>851</v>
      </c>
      <c r="F158" s="24">
        <v>629</v>
      </c>
      <c r="G158" s="25">
        <v>0.73913043478260898</v>
      </c>
      <c r="H158" s="26">
        <v>795</v>
      </c>
      <c r="I158" s="27">
        <v>0.93419506462984703</v>
      </c>
      <c r="J158" s="28">
        <v>847</v>
      </c>
      <c r="K158" s="29">
        <v>0.99529964747356003</v>
      </c>
      <c r="L158" s="34">
        <v>4</v>
      </c>
      <c r="M158" s="35">
        <v>4.7003525264394802E-3</v>
      </c>
    </row>
    <row r="159" spans="1:13" x14ac:dyDescent="0.25">
      <c r="A159" s="45" t="s">
        <v>509</v>
      </c>
      <c r="B159" s="45" t="s">
        <v>510</v>
      </c>
      <c r="C159" s="45" t="s">
        <v>486</v>
      </c>
      <c r="D159" s="45" t="s">
        <v>21</v>
      </c>
      <c r="E159" s="46">
        <v>595</v>
      </c>
      <c r="F159" s="24">
        <v>577</v>
      </c>
      <c r="G159" s="25">
        <v>0.96974789915966397</v>
      </c>
      <c r="H159" s="26">
        <v>579</v>
      </c>
      <c r="I159" s="27">
        <v>0.97310924369747898</v>
      </c>
      <c r="J159" s="28">
        <v>584</v>
      </c>
      <c r="K159" s="29">
        <v>0.98151260504201698</v>
      </c>
      <c r="L159" s="34">
        <v>11</v>
      </c>
      <c r="M159" s="35">
        <v>1.84873949579832E-2</v>
      </c>
    </row>
    <row r="160" spans="1:13" ht="30" x14ac:dyDescent="0.25">
      <c r="A160" s="45" t="s">
        <v>376</v>
      </c>
      <c r="B160" s="45" t="s">
        <v>377</v>
      </c>
      <c r="C160" s="45" t="s">
        <v>344</v>
      </c>
      <c r="D160" s="45" t="s">
        <v>18</v>
      </c>
      <c r="E160" s="46">
        <v>1709</v>
      </c>
      <c r="F160" s="24">
        <v>725</v>
      </c>
      <c r="G160" s="25">
        <v>0.424224692802809</v>
      </c>
      <c r="H160" s="26">
        <v>1486</v>
      </c>
      <c r="I160" s="27">
        <v>0.86951433586892901</v>
      </c>
      <c r="J160" s="28">
        <v>1615</v>
      </c>
      <c r="K160" s="29">
        <v>0.94499707431246305</v>
      </c>
      <c r="L160" s="34">
        <v>94</v>
      </c>
      <c r="M160" s="35">
        <v>5.5002925687536598E-2</v>
      </c>
    </row>
    <row r="161" spans="1:13" ht="30" x14ac:dyDescent="0.25">
      <c r="A161" s="45" t="s">
        <v>70</v>
      </c>
      <c r="B161" s="45" t="s">
        <v>71</v>
      </c>
      <c r="C161" s="45" t="s">
        <v>56</v>
      </c>
      <c r="D161" s="45" t="s">
        <v>57</v>
      </c>
      <c r="E161" s="46">
        <v>1748</v>
      </c>
      <c r="F161" s="24">
        <v>7</v>
      </c>
      <c r="G161" s="25">
        <v>4.0045766590389E-3</v>
      </c>
      <c r="H161" s="26">
        <v>1558</v>
      </c>
      <c r="I161" s="27">
        <v>0.89130434782608703</v>
      </c>
      <c r="J161" s="28">
        <v>1691</v>
      </c>
      <c r="K161" s="29">
        <v>0.96739130434782605</v>
      </c>
      <c r="L161" s="34">
        <v>57</v>
      </c>
      <c r="M161" s="35">
        <v>3.2608695652173898E-2</v>
      </c>
    </row>
    <row r="162" spans="1:13" x14ac:dyDescent="0.25">
      <c r="A162" s="45" t="s">
        <v>378</v>
      </c>
      <c r="B162" s="45" t="s">
        <v>379</v>
      </c>
      <c r="C162" s="45" t="s">
        <v>344</v>
      </c>
      <c r="D162" s="45" t="s">
        <v>63</v>
      </c>
      <c r="E162" s="46">
        <v>767</v>
      </c>
      <c r="F162" s="24">
        <v>579</v>
      </c>
      <c r="G162" s="25">
        <v>0.75488917861799198</v>
      </c>
      <c r="H162" s="26">
        <v>755</v>
      </c>
      <c r="I162" s="27">
        <v>0.98435462842242505</v>
      </c>
      <c r="J162" s="28">
        <v>765</v>
      </c>
      <c r="K162" s="29">
        <v>0.99739243807040401</v>
      </c>
      <c r="L162" s="34">
        <v>2</v>
      </c>
      <c r="M162" s="35">
        <v>2.60756192959583E-3</v>
      </c>
    </row>
    <row r="163" spans="1:13" ht="30" x14ac:dyDescent="0.25">
      <c r="A163" s="45" t="s">
        <v>463</v>
      </c>
      <c r="B163" s="45" t="s">
        <v>464</v>
      </c>
      <c r="C163" s="45" t="s">
        <v>440</v>
      </c>
      <c r="D163" s="45" t="s">
        <v>74</v>
      </c>
      <c r="E163" s="46">
        <v>1160</v>
      </c>
      <c r="F163" s="24">
        <v>179</v>
      </c>
      <c r="G163" s="25">
        <v>0.15431034482758599</v>
      </c>
      <c r="H163" s="26">
        <v>887</v>
      </c>
      <c r="I163" s="27">
        <v>0.76465517241379299</v>
      </c>
      <c r="J163" s="28">
        <v>1089</v>
      </c>
      <c r="K163" s="29">
        <v>0.93879310344827605</v>
      </c>
      <c r="L163" s="34">
        <v>71</v>
      </c>
      <c r="M163" s="35">
        <v>6.1206896551724101E-2</v>
      </c>
    </row>
    <row r="164" spans="1:13" x14ac:dyDescent="0.25">
      <c r="A164" s="45" t="s">
        <v>284</v>
      </c>
      <c r="B164" s="45" t="s">
        <v>285</v>
      </c>
      <c r="C164" s="45" t="s">
        <v>270</v>
      </c>
      <c r="D164" s="45" t="s">
        <v>21</v>
      </c>
      <c r="E164" s="46">
        <v>2026</v>
      </c>
      <c r="F164" s="24">
        <v>2015</v>
      </c>
      <c r="G164" s="25">
        <v>0.99457058242842999</v>
      </c>
      <c r="H164" s="26">
        <v>2016</v>
      </c>
      <c r="I164" s="27">
        <v>0.99506416584402801</v>
      </c>
      <c r="J164" s="28">
        <v>2021</v>
      </c>
      <c r="K164" s="29">
        <v>0.99753208292201401</v>
      </c>
      <c r="L164" s="34">
        <v>5</v>
      </c>
      <c r="M164" s="35">
        <v>2.46791707798618E-3</v>
      </c>
    </row>
    <row r="165" spans="1:13" x14ac:dyDescent="0.25">
      <c r="A165" s="45" t="s">
        <v>511</v>
      </c>
      <c r="B165" s="45" t="s">
        <v>512</v>
      </c>
      <c r="C165" s="45" t="s">
        <v>486</v>
      </c>
      <c r="D165" s="45" t="s">
        <v>21</v>
      </c>
      <c r="E165" s="46">
        <v>513</v>
      </c>
      <c r="F165" s="24">
        <v>504</v>
      </c>
      <c r="G165" s="25">
        <v>0.98245614035087703</v>
      </c>
      <c r="H165" s="26">
        <v>506</v>
      </c>
      <c r="I165" s="27">
        <v>0.98635477582845998</v>
      </c>
      <c r="J165" s="28">
        <v>509</v>
      </c>
      <c r="K165" s="29">
        <v>0.99220272904483398</v>
      </c>
      <c r="L165" s="34">
        <v>4</v>
      </c>
      <c r="M165" s="35">
        <v>7.7972709551656898E-3</v>
      </c>
    </row>
    <row r="166" spans="1:13" ht="30" x14ac:dyDescent="0.25">
      <c r="A166" s="45" t="s">
        <v>72</v>
      </c>
      <c r="B166" s="45" t="s">
        <v>73</v>
      </c>
      <c r="C166" s="45" t="s">
        <v>56</v>
      </c>
      <c r="D166" s="45" t="s">
        <v>74</v>
      </c>
      <c r="E166" s="46">
        <v>548</v>
      </c>
      <c r="F166" s="24">
        <v>3</v>
      </c>
      <c r="G166" s="25">
        <v>5.4744525547445301E-3</v>
      </c>
      <c r="H166" s="26">
        <v>96</v>
      </c>
      <c r="I166" s="27">
        <v>0.17518248175182499</v>
      </c>
      <c r="J166" s="28">
        <v>514</v>
      </c>
      <c r="K166" s="29">
        <v>0.93795620437956195</v>
      </c>
      <c r="L166" s="34">
        <v>34</v>
      </c>
      <c r="M166" s="35">
        <v>6.2043795620437998E-2</v>
      </c>
    </row>
    <row r="167" spans="1:13" ht="30" x14ac:dyDescent="0.25">
      <c r="A167" s="45" t="s">
        <v>224</v>
      </c>
      <c r="B167" s="45" t="s">
        <v>225</v>
      </c>
      <c r="C167" s="45" t="s">
        <v>205</v>
      </c>
      <c r="D167" s="45" t="s">
        <v>206</v>
      </c>
      <c r="E167" s="46">
        <v>1094</v>
      </c>
      <c r="F167" s="24">
        <v>1</v>
      </c>
      <c r="G167" s="25">
        <v>9.1407678244972599E-4</v>
      </c>
      <c r="H167" s="26">
        <v>772</v>
      </c>
      <c r="I167" s="27">
        <v>0.70566727605118795</v>
      </c>
      <c r="J167" s="28">
        <v>1078</v>
      </c>
      <c r="K167" s="29">
        <v>0.98537477148080399</v>
      </c>
      <c r="L167" s="34">
        <v>16</v>
      </c>
      <c r="M167" s="35">
        <v>1.46252285191956E-2</v>
      </c>
    </row>
    <row r="168" spans="1:13" x14ac:dyDescent="0.25">
      <c r="A168" s="45" t="s">
        <v>149</v>
      </c>
      <c r="B168" s="45" t="s">
        <v>150</v>
      </c>
      <c r="C168" s="45" t="s">
        <v>130</v>
      </c>
      <c r="D168" s="45" t="s">
        <v>63</v>
      </c>
      <c r="E168" s="46">
        <v>1769</v>
      </c>
      <c r="F168" s="24">
        <v>224</v>
      </c>
      <c r="G168" s="25">
        <v>0.12662521198417201</v>
      </c>
      <c r="H168" s="26">
        <v>1705</v>
      </c>
      <c r="I168" s="27">
        <v>0.96382136800452201</v>
      </c>
      <c r="J168" s="28">
        <v>1768</v>
      </c>
      <c r="K168" s="29">
        <v>0.99943470887507102</v>
      </c>
      <c r="L168" s="34">
        <v>1</v>
      </c>
      <c r="M168" s="35">
        <v>5.65291124929339E-4</v>
      </c>
    </row>
    <row r="169" spans="1:13" x14ac:dyDescent="0.25">
      <c r="A169" s="45" t="s">
        <v>38</v>
      </c>
      <c r="B169" s="45" t="s">
        <v>39</v>
      </c>
      <c r="C169" s="45" t="s">
        <v>6</v>
      </c>
      <c r="D169" s="45" t="s">
        <v>7</v>
      </c>
      <c r="E169" s="46">
        <v>383</v>
      </c>
      <c r="F169" s="24">
        <v>5</v>
      </c>
      <c r="G169" s="25">
        <v>1.30548302872063E-2</v>
      </c>
      <c r="H169" s="26">
        <v>50</v>
      </c>
      <c r="I169" s="27">
        <v>0.13054830287206301</v>
      </c>
      <c r="J169" s="28">
        <v>248</v>
      </c>
      <c r="K169" s="29">
        <v>0.64751958224543105</v>
      </c>
      <c r="L169" s="34">
        <v>135</v>
      </c>
      <c r="M169" s="35">
        <v>0.35248041775456901</v>
      </c>
    </row>
    <row r="170" spans="1:13" x14ac:dyDescent="0.25">
      <c r="A170" s="45" t="s">
        <v>513</v>
      </c>
      <c r="B170" s="45" t="s">
        <v>514</v>
      </c>
      <c r="C170" s="45" t="s">
        <v>486</v>
      </c>
      <c r="D170" s="45" t="s">
        <v>21</v>
      </c>
      <c r="E170" s="46">
        <v>841</v>
      </c>
      <c r="F170" s="24">
        <v>821</v>
      </c>
      <c r="G170" s="25">
        <v>0.97621878715814503</v>
      </c>
      <c r="H170" s="26">
        <v>821</v>
      </c>
      <c r="I170" s="27">
        <v>0.97621878715814503</v>
      </c>
      <c r="J170" s="28">
        <v>822</v>
      </c>
      <c r="K170" s="29">
        <v>0.97740784780023804</v>
      </c>
      <c r="L170" s="34">
        <v>19</v>
      </c>
      <c r="M170" s="35">
        <v>2.2592152199762201E-2</v>
      </c>
    </row>
    <row r="171" spans="1:13" x14ac:dyDescent="0.25">
      <c r="A171" s="45" t="s">
        <v>465</v>
      </c>
      <c r="B171" s="45" t="s">
        <v>466</v>
      </c>
      <c r="C171" s="45" t="s">
        <v>440</v>
      </c>
      <c r="D171" s="45" t="s">
        <v>63</v>
      </c>
      <c r="E171" s="46">
        <v>2189</v>
      </c>
      <c r="F171" s="24">
        <v>1578</v>
      </c>
      <c r="G171" s="25">
        <v>0.72087711283691203</v>
      </c>
      <c r="H171" s="26">
        <v>2132</v>
      </c>
      <c r="I171" s="27">
        <v>0.97396071265418005</v>
      </c>
      <c r="J171" s="28">
        <v>2149</v>
      </c>
      <c r="K171" s="29">
        <v>0.98172681589766997</v>
      </c>
      <c r="L171" s="34">
        <v>40</v>
      </c>
      <c r="M171" s="35">
        <v>1.8273184102329799E-2</v>
      </c>
    </row>
    <row r="172" spans="1:13" x14ac:dyDescent="0.25">
      <c r="A172" s="45" t="s">
        <v>426</v>
      </c>
      <c r="B172" s="45" t="s">
        <v>427</v>
      </c>
      <c r="C172" s="45" t="s">
        <v>297</v>
      </c>
      <c r="D172" s="45" t="s">
        <v>254</v>
      </c>
      <c r="E172" s="46">
        <v>516</v>
      </c>
      <c r="F172" s="24">
        <v>73</v>
      </c>
      <c r="G172" s="25">
        <v>0.14147286821705399</v>
      </c>
      <c r="H172" s="26">
        <v>198</v>
      </c>
      <c r="I172" s="27">
        <v>0.38372093023255799</v>
      </c>
      <c r="J172" s="28">
        <v>413</v>
      </c>
      <c r="K172" s="29">
        <v>0.80038759689922501</v>
      </c>
      <c r="L172" s="34">
        <v>103</v>
      </c>
      <c r="M172" s="35">
        <v>0.19961240310077499</v>
      </c>
    </row>
    <row r="173" spans="1:13" x14ac:dyDescent="0.25">
      <c r="A173" s="45" t="s">
        <v>515</v>
      </c>
      <c r="B173" s="45" t="s">
        <v>516</v>
      </c>
      <c r="C173" s="45" t="s">
        <v>486</v>
      </c>
      <c r="D173" s="45" t="s">
        <v>21</v>
      </c>
      <c r="E173" s="46">
        <v>1356</v>
      </c>
      <c r="F173" s="24">
        <v>1342</v>
      </c>
      <c r="G173" s="25">
        <v>0.98967551622418903</v>
      </c>
      <c r="H173" s="26">
        <v>1345</v>
      </c>
      <c r="I173" s="27">
        <v>0.99188790560471995</v>
      </c>
      <c r="J173" s="28">
        <v>1350</v>
      </c>
      <c r="K173" s="29">
        <v>0.99557522123893805</v>
      </c>
      <c r="L173" s="34">
        <v>6</v>
      </c>
      <c r="M173" s="35">
        <v>4.4247787610619503E-3</v>
      </c>
    </row>
    <row r="174" spans="1:13" ht="30" x14ac:dyDescent="0.25">
      <c r="A174" s="45" t="s">
        <v>75</v>
      </c>
      <c r="B174" s="45" t="s">
        <v>76</v>
      </c>
      <c r="C174" s="45" t="s">
        <v>56</v>
      </c>
      <c r="D174" s="45" t="s">
        <v>57</v>
      </c>
      <c r="E174" s="46">
        <v>511</v>
      </c>
      <c r="F174" s="24">
        <v>172</v>
      </c>
      <c r="G174" s="25">
        <v>0.33659491193737801</v>
      </c>
      <c r="H174" s="26">
        <v>182</v>
      </c>
      <c r="I174" s="27">
        <v>0.35616438356164398</v>
      </c>
      <c r="J174" s="28">
        <v>327</v>
      </c>
      <c r="K174" s="29">
        <v>0.63992172211350296</v>
      </c>
      <c r="L174" s="34">
        <v>184</v>
      </c>
      <c r="M174" s="35">
        <v>0.36007827788649699</v>
      </c>
    </row>
    <row r="175" spans="1:13" ht="30" x14ac:dyDescent="0.25">
      <c r="A175" s="45" t="s">
        <v>380</v>
      </c>
      <c r="B175" s="45" t="s">
        <v>381</v>
      </c>
      <c r="C175" s="45" t="s">
        <v>344</v>
      </c>
      <c r="D175" s="45" t="s">
        <v>18</v>
      </c>
      <c r="E175" s="46">
        <v>6138</v>
      </c>
      <c r="F175" s="24">
        <v>5730</v>
      </c>
      <c r="G175" s="25">
        <v>0.93352883675464304</v>
      </c>
      <c r="H175" s="26">
        <v>6136</v>
      </c>
      <c r="I175" s="27">
        <v>0.99967416096448403</v>
      </c>
      <c r="J175" s="28">
        <v>6137</v>
      </c>
      <c r="K175" s="29">
        <v>0.99983708048224196</v>
      </c>
      <c r="L175" s="34">
        <v>1</v>
      </c>
      <c r="M175" s="35">
        <v>1.62919517758227E-4</v>
      </c>
    </row>
    <row r="176" spans="1:13" ht="30" x14ac:dyDescent="0.25">
      <c r="A176" s="45" t="s">
        <v>382</v>
      </c>
      <c r="B176" s="45" t="s">
        <v>383</v>
      </c>
      <c r="C176" s="45" t="s">
        <v>344</v>
      </c>
      <c r="D176" s="45" t="s">
        <v>18</v>
      </c>
      <c r="E176" s="46">
        <v>1856</v>
      </c>
      <c r="F176" s="24">
        <v>1616</v>
      </c>
      <c r="G176" s="25">
        <v>0.87068965517241403</v>
      </c>
      <c r="H176" s="26">
        <v>1842</v>
      </c>
      <c r="I176" s="27">
        <v>0.99245689655172398</v>
      </c>
      <c r="J176" s="28">
        <v>1853</v>
      </c>
      <c r="K176" s="29">
        <v>0.99838362068965503</v>
      </c>
      <c r="L176" s="34">
        <v>3</v>
      </c>
      <c r="M176" s="35">
        <v>1.6163793103448299E-3</v>
      </c>
    </row>
    <row r="177" spans="1:13" ht="30" x14ac:dyDescent="0.25">
      <c r="A177" s="45" t="s">
        <v>112</v>
      </c>
      <c r="B177" s="45" t="s">
        <v>113</v>
      </c>
      <c r="C177" s="45" t="s">
        <v>94</v>
      </c>
      <c r="D177" s="45" t="s">
        <v>95</v>
      </c>
      <c r="E177" s="46">
        <v>672</v>
      </c>
      <c r="F177" s="24">
        <v>0</v>
      </c>
      <c r="G177" s="25">
        <v>0</v>
      </c>
      <c r="H177" s="26">
        <v>295</v>
      </c>
      <c r="I177" s="27">
        <v>0.43898809523809501</v>
      </c>
      <c r="J177" s="28">
        <v>548</v>
      </c>
      <c r="K177" s="29">
        <v>0.81547619047619002</v>
      </c>
      <c r="L177" s="34">
        <v>124</v>
      </c>
      <c r="M177" s="35">
        <v>0.18452380952381001</v>
      </c>
    </row>
    <row r="178" spans="1:13" ht="30" x14ac:dyDescent="0.25">
      <c r="A178" s="45" t="s">
        <v>226</v>
      </c>
      <c r="B178" s="45" t="s">
        <v>227</v>
      </c>
      <c r="C178" s="45" t="s">
        <v>205</v>
      </c>
      <c r="D178" s="45" t="s">
        <v>63</v>
      </c>
      <c r="E178" s="46">
        <v>2515</v>
      </c>
      <c r="F178" s="24">
        <v>14</v>
      </c>
      <c r="G178" s="25">
        <v>5.5666003976143101E-3</v>
      </c>
      <c r="H178" s="26">
        <v>2515</v>
      </c>
      <c r="I178" s="27">
        <v>1</v>
      </c>
      <c r="J178" s="28">
        <v>2515</v>
      </c>
      <c r="K178" s="29">
        <v>1</v>
      </c>
      <c r="L178" s="34">
        <v>0</v>
      </c>
      <c r="M178" s="35">
        <v>0</v>
      </c>
    </row>
    <row r="179" spans="1:13" ht="30" x14ac:dyDescent="0.25">
      <c r="A179" s="45" t="s">
        <v>228</v>
      </c>
      <c r="B179" s="45" t="s">
        <v>229</v>
      </c>
      <c r="C179" s="45" t="s">
        <v>205</v>
      </c>
      <c r="D179" s="45" t="s">
        <v>63</v>
      </c>
      <c r="E179" s="46">
        <v>3224</v>
      </c>
      <c r="F179" s="24">
        <v>12</v>
      </c>
      <c r="G179" s="25">
        <v>3.7220843672456602E-3</v>
      </c>
      <c r="H179" s="26">
        <v>3045</v>
      </c>
      <c r="I179" s="27">
        <v>0.94447890818858604</v>
      </c>
      <c r="J179" s="28">
        <v>3221</v>
      </c>
      <c r="K179" s="29">
        <v>0.99906947890818898</v>
      </c>
      <c r="L179" s="34">
        <v>3</v>
      </c>
      <c r="M179" s="35">
        <v>9.3052109181141396E-4</v>
      </c>
    </row>
    <row r="180" spans="1:13" x14ac:dyDescent="0.25">
      <c r="A180" s="45" t="s">
        <v>151</v>
      </c>
      <c r="B180" s="45" t="s">
        <v>152</v>
      </c>
      <c r="C180" s="45" t="s">
        <v>130</v>
      </c>
      <c r="D180" s="45" t="s">
        <v>63</v>
      </c>
      <c r="E180" s="46">
        <v>336</v>
      </c>
      <c r="F180" s="24">
        <v>20</v>
      </c>
      <c r="G180" s="25">
        <v>5.95238095238095E-2</v>
      </c>
      <c r="H180" s="26">
        <v>317</v>
      </c>
      <c r="I180" s="27">
        <v>0.94345238095238104</v>
      </c>
      <c r="J180" s="28">
        <v>335</v>
      </c>
      <c r="K180" s="29">
        <v>0.99702380952380998</v>
      </c>
      <c r="L180" s="34">
        <v>1</v>
      </c>
      <c r="M180" s="35">
        <v>2.9761904761904799E-3</v>
      </c>
    </row>
    <row r="181" spans="1:13" ht="30" x14ac:dyDescent="0.25">
      <c r="A181" s="45" t="s">
        <v>114</v>
      </c>
      <c r="B181" s="45" t="s">
        <v>115</v>
      </c>
      <c r="C181" s="45" t="s">
        <v>94</v>
      </c>
      <c r="D181" s="45" t="s">
        <v>95</v>
      </c>
      <c r="E181" s="46">
        <v>2864</v>
      </c>
      <c r="F181" s="24">
        <v>158</v>
      </c>
      <c r="G181" s="25">
        <v>5.5167597765363098E-2</v>
      </c>
      <c r="H181" s="26">
        <v>2635</v>
      </c>
      <c r="I181" s="27">
        <v>0.92004189944134096</v>
      </c>
      <c r="J181" s="28">
        <v>2806</v>
      </c>
      <c r="K181" s="29">
        <v>0.97974860335195502</v>
      </c>
      <c r="L181" s="34">
        <v>58</v>
      </c>
      <c r="M181" s="35">
        <v>2.0251396648044699E-2</v>
      </c>
    </row>
    <row r="182" spans="1:13" x14ac:dyDescent="0.25">
      <c r="A182" s="45" t="s">
        <v>40</v>
      </c>
      <c r="B182" s="45" t="s">
        <v>41</v>
      </c>
      <c r="C182" s="45" t="s">
        <v>6</v>
      </c>
      <c r="D182" s="45" t="s">
        <v>7</v>
      </c>
      <c r="E182" s="46">
        <v>881</v>
      </c>
      <c r="F182" s="24">
        <v>3</v>
      </c>
      <c r="G182" s="25">
        <v>3.4052213393870601E-3</v>
      </c>
      <c r="H182" s="26">
        <v>348</v>
      </c>
      <c r="I182" s="27">
        <v>0.39500567536889902</v>
      </c>
      <c r="J182" s="28">
        <v>722</v>
      </c>
      <c r="K182" s="29">
        <v>0.81952326901248596</v>
      </c>
      <c r="L182" s="34">
        <v>159</v>
      </c>
      <c r="M182" s="35">
        <v>0.18047673098751399</v>
      </c>
    </row>
    <row r="183" spans="1:13" ht="30" x14ac:dyDescent="0.25">
      <c r="A183" s="45" t="s">
        <v>77</v>
      </c>
      <c r="B183" s="45" t="s">
        <v>78</v>
      </c>
      <c r="C183" s="45" t="s">
        <v>56</v>
      </c>
      <c r="D183" s="45" t="s">
        <v>57</v>
      </c>
      <c r="E183" s="46">
        <v>320</v>
      </c>
      <c r="F183" s="24">
        <v>3</v>
      </c>
      <c r="G183" s="25">
        <v>9.3749999999999997E-3</v>
      </c>
      <c r="H183" s="26">
        <v>59</v>
      </c>
      <c r="I183" s="27">
        <v>0.18437500000000001</v>
      </c>
      <c r="J183" s="28">
        <v>235</v>
      </c>
      <c r="K183" s="29">
        <v>0.734375</v>
      </c>
      <c r="L183" s="34">
        <v>85</v>
      </c>
      <c r="M183" s="35">
        <v>0.265625</v>
      </c>
    </row>
    <row r="184" spans="1:13" ht="30" x14ac:dyDescent="0.25">
      <c r="A184" s="45" t="s">
        <v>79</v>
      </c>
      <c r="B184" s="45" t="s">
        <v>80</v>
      </c>
      <c r="C184" s="45" t="s">
        <v>56</v>
      </c>
      <c r="D184" s="45" t="s">
        <v>74</v>
      </c>
      <c r="E184" s="46">
        <v>135</v>
      </c>
      <c r="F184" s="24">
        <v>0</v>
      </c>
      <c r="G184" s="25">
        <v>0</v>
      </c>
      <c r="H184" s="26">
        <v>70</v>
      </c>
      <c r="I184" s="27">
        <v>0.51851851851851805</v>
      </c>
      <c r="J184" s="28">
        <v>116</v>
      </c>
      <c r="K184" s="29">
        <v>0.85925925925925895</v>
      </c>
      <c r="L184" s="34">
        <v>19</v>
      </c>
      <c r="M184" s="35">
        <v>0.140740740740741</v>
      </c>
    </row>
    <row r="185" spans="1:13" ht="30" x14ac:dyDescent="0.25">
      <c r="A185" s="45" t="s">
        <v>81</v>
      </c>
      <c r="B185" s="45" t="s">
        <v>82</v>
      </c>
      <c r="C185" s="45" t="s">
        <v>56</v>
      </c>
      <c r="D185" s="45" t="s">
        <v>57</v>
      </c>
      <c r="E185" s="46">
        <v>1753</v>
      </c>
      <c r="F185" s="24">
        <v>6</v>
      </c>
      <c r="G185" s="25">
        <v>3.4227039361095302E-3</v>
      </c>
      <c r="H185" s="26">
        <v>1369</v>
      </c>
      <c r="I185" s="27">
        <v>0.78094694808899001</v>
      </c>
      <c r="J185" s="28">
        <v>1663</v>
      </c>
      <c r="K185" s="29">
        <v>0.94865944095835697</v>
      </c>
      <c r="L185" s="34">
        <v>90</v>
      </c>
      <c r="M185" s="35">
        <v>5.1340559041642898E-2</v>
      </c>
    </row>
    <row r="186" spans="1:13" x14ac:dyDescent="0.25">
      <c r="A186" s="45" t="s">
        <v>517</v>
      </c>
      <c r="B186" s="45" t="s">
        <v>518</v>
      </c>
      <c r="C186" s="45" t="s">
        <v>486</v>
      </c>
      <c r="D186" s="45" t="s">
        <v>21</v>
      </c>
      <c r="E186" s="46">
        <v>759</v>
      </c>
      <c r="F186" s="24">
        <v>749</v>
      </c>
      <c r="G186" s="25">
        <v>0.98682476943346498</v>
      </c>
      <c r="H186" s="26">
        <v>749</v>
      </c>
      <c r="I186" s="27">
        <v>0.98682476943346498</v>
      </c>
      <c r="J186" s="28">
        <v>754</v>
      </c>
      <c r="K186" s="29">
        <v>0.99341238471673299</v>
      </c>
      <c r="L186" s="34">
        <v>5</v>
      </c>
      <c r="M186" s="35">
        <v>6.5876152832674596E-3</v>
      </c>
    </row>
    <row r="187" spans="1:13" ht="30" x14ac:dyDescent="0.25">
      <c r="A187" s="45" t="s">
        <v>116</v>
      </c>
      <c r="B187" s="45" t="s">
        <v>117</v>
      </c>
      <c r="C187" s="45" t="s">
        <v>94</v>
      </c>
      <c r="D187" s="45" t="s">
        <v>95</v>
      </c>
      <c r="E187" s="46">
        <v>477</v>
      </c>
      <c r="F187" s="24">
        <v>0</v>
      </c>
      <c r="G187" s="25">
        <v>0</v>
      </c>
      <c r="H187" s="26">
        <v>66</v>
      </c>
      <c r="I187" s="27">
        <v>0.138364779874214</v>
      </c>
      <c r="J187" s="28">
        <v>349</v>
      </c>
      <c r="K187" s="29">
        <v>0.73165618448637304</v>
      </c>
      <c r="L187" s="34">
        <v>128</v>
      </c>
      <c r="M187" s="35">
        <v>0.26834381551362702</v>
      </c>
    </row>
    <row r="188" spans="1:13" x14ac:dyDescent="0.25">
      <c r="A188" s="45" t="s">
        <v>153</v>
      </c>
      <c r="B188" s="45" t="s">
        <v>154</v>
      </c>
      <c r="C188" s="45" t="s">
        <v>130</v>
      </c>
      <c r="D188" s="45" t="s">
        <v>63</v>
      </c>
      <c r="E188" s="46">
        <v>3290</v>
      </c>
      <c r="F188" s="24">
        <v>18</v>
      </c>
      <c r="G188" s="25">
        <v>5.47112462006079E-3</v>
      </c>
      <c r="H188" s="26">
        <v>3201</v>
      </c>
      <c r="I188" s="27">
        <v>0.97294832826747701</v>
      </c>
      <c r="J188" s="28">
        <v>3264</v>
      </c>
      <c r="K188" s="29">
        <v>0.99209726443768997</v>
      </c>
      <c r="L188" s="34">
        <v>26</v>
      </c>
      <c r="M188" s="35">
        <v>7.9027355623100294E-3</v>
      </c>
    </row>
    <row r="189" spans="1:13" ht="30" x14ac:dyDescent="0.25">
      <c r="A189" s="45" t="s">
        <v>230</v>
      </c>
      <c r="B189" s="45" t="s">
        <v>231</v>
      </c>
      <c r="C189" s="45" t="s">
        <v>205</v>
      </c>
      <c r="D189" s="45" t="s">
        <v>206</v>
      </c>
      <c r="E189" s="46">
        <v>981</v>
      </c>
      <c r="F189" s="24">
        <v>96</v>
      </c>
      <c r="G189" s="25">
        <v>9.7859327217125397E-2</v>
      </c>
      <c r="H189" s="26">
        <v>533</v>
      </c>
      <c r="I189" s="27">
        <v>0.54332313965341505</v>
      </c>
      <c r="J189" s="28">
        <v>968</v>
      </c>
      <c r="K189" s="29">
        <v>0.98674821610601404</v>
      </c>
      <c r="L189" s="34">
        <v>13</v>
      </c>
      <c r="M189" s="35">
        <v>1.3251783893985699E-2</v>
      </c>
    </row>
    <row r="190" spans="1:13" x14ac:dyDescent="0.25">
      <c r="A190" s="45" t="s">
        <v>42</v>
      </c>
      <c r="B190" s="45" t="s">
        <v>43</v>
      </c>
      <c r="C190" s="45" t="s">
        <v>6</v>
      </c>
      <c r="D190" s="45" t="s">
        <v>7</v>
      </c>
      <c r="E190" s="46">
        <v>746</v>
      </c>
      <c r="F190" s="24">
        <v>130</v>
      </c>
      <c r="G190" s="25">
        <v>0.17426273458444999</v>
      </c>
      <c r="H190" s="26">
        <v>270</v>
      </c>
      <c r="I190" s="27">
        <v>0.36193029490616602</v>
      </c>
      <c r="J190" s="28">
        <v>691</v>
      </c>
      <c r="K190" s="29">
        <v>0.92627345844504005</v>
      </c>
      <c r="L190" s="34">
        <v>55</v>
      </c>
      <c r="M190" s="35">
        <v>7.3726541554959807E-2</v>
      </c>
    </row>
    <row r="191" spans="1:13" x14ac:dyDescent="0.25">
      <c r="A191" s="45" t="s">
        <v>384</v>
      </c>
      <c r="B191" s="45" t="s">
        <v>385</v>
      </c>
      <c r="C191" s="45" t="s">
        <v>344</v>
      </c>
      <c r="D191" s="45" t="s">
        <v>63</v>
      </c>
      <c r="E191" s="46">
        <v>617</v>
      </c>
      <c r="F191" s="24">
        <v>443</v>
      </c>
      <c r="G191" s="25">
        <v>0.71799027552674199</v>
      </c>
      <c r="H191" s="26">
        <v>591</v>
      </c>
      <c r="I191" s="27">
        <v>0.95786061588330595</v>
      </c>
      <c r="J191" s="28">
        <v>609</v>
      </c>
      <c r="K191" s="29">
        <v>0.98703403565640202</v>
      </c>
      <c r="L191" s="34">
        <v>8</v>
      </c>
      <c r="M191" s="35">
        <v>1.29659643435981E-2</v>
      </c>
    </row>
    <row r="192" spans="1:13" x14ac:dyDescent="0.25">
      <c r="A192" s="45" t="s">
        <v>467</v>
      </c>
      <c r="B192" s="45" t="s">
        <v>468</v>
      </c>
      <c r="C192" s="45" t="s">
        <v>440</v>
      </c>
      <c r="D192" s="45" t="s">
        <v>63</v>
      </c>
      <c r="E192" s="46">
        <v>28</v>
      </c>
      <c r="F192" s="24">
        <v>0</v>
      </c>
      <c r="G192" s="25">
        <v>0</v>
      </c>
      <c r="H192" s="26">
        <v>0</v>
      </c>
      <c r="I192" s="27">
        <v>0</v>
      </c>
      <c r="J192" s="28">
        <v>12</v>
      </c>
      <c r="K192" s="29">
        <v>0.42857142857142899</v>
      </c>
      <c r="L192" s="34">
        <v>16</v>
      </c>
      <c r="M192" s="35">
        <v>0.57142857142857095</v>
      </c>
    </row>
    <row r="193" spans="1:13" ht="30" x14ac:dyDescent="0.25">
      <c r="A193" s="45" t="s">
        <v>155</v>
      </c>
      <c r="B193" s="45" t="s">
        <v>156</v>
      </c>
      <c r="C193" s="45" t="s">
        <v>130</v>
      </c>
      <c r="D193" s="45" t="s">
        <v>63</v>
      </c>
      <c r="E193" s="46">
        <v>7040</v>
      </c>
      <c r="F193" s="24">
        <v>591</v>
      </c>
      <c r="G193" s="25">
        <v>8.3948863636363599E-2</v>
      </c>
      <c r="H193" s="26">
        <v>7015</v>
      </c>
      <c r="I193" s="27">
        <v>0.99644886363636398</v>
      </c>
      <c r="J193" s="28">
        <v>7032</v>
      </c>
      <c r="K193" s="29">
        <v>0.99886363636363595</v>
      </c>
      <c r="L193" s="34">
        <v>8</v>
      </c>
      <c r="M193" s="35">
        <v>1.13636363636364E-3</v>
      </c>
    </row>
    <row r="194" spans="1:13" x14ac:dyDescent="0.25">
      <c r="A194" s="45" t="s">
        <v>242</v>
      </c>
      <c r="B194" s="45" t="s">
        <v>243</v>
      </c>
      <c r="C194" s="45" t="s">
        <v>236</v>
      </c>
      <c r="D194" s="45" t="s">
        <v>63</v>
      </c>
      <c r="E194" s="46">
        <v>1543</v>
      </c>
      <c r="F194" s="24">
        <v>0</v>
      </c>
      <c r="G194" s="25">
        <v>0</v>
      </c>
      <c r="H194" s="26">
        <v>1466</v>
      </c>
      <c r="I194" s="27">
        <v>0.95009721322099805</v>
      </c>
      <c r="J194" s="28">
        <v>1535</v>
      </c>
      <c r="K194" s="29">
        <v>0.99481529488010401</v>
      </c>
      <c r="L194" s="34">
        <v>8</v>
      </c>
      <c r="M194" s="35">
        <v>5.1847051198963103E-3</v>
      </c>
    </row>
    <row r="195" spans="1:13" x14ac:dyDescent="0.25">
      <c r="A195" s="45" t="s">
        <v>519</v>
      </c>
      <c r="B195" s="45" t="s">
        <v>520</v>
      </c>
      <c r="C195" s="45" t="s">
        <v>486</v>
      </c>
      <c r="D195" s="45" t="s">
        <v>63</v>
      </c>
      <c r="E195" s="46">
        <v>3865</v>
      </c>
      <c r="F195" s="24">
        <v>3855</v>
      </c>
      <c r="G195" s="25">
        <v>0.99741267787839605</v>
      </c>
      <c r="H195" s="26">
        <v>3864</v>
      </c>
      <c r="I195" s="27">
        <v>0.99974126778784</v>
      </c>
      <c r="J195" s="28">
        <v>3865</v>
      </c>
      <c r="K195" s="29">
        <v>1</v>
      </c>
      <c r="L195" s="34">
        <v>0</v>
      </c>
      <c r="M195" s="35">
        <v>0</v>
      </c>
    </row>
    <row r="196" spans="1:13" ht="30" x14ac:dyDescent="0.25">
      <c r="A196" s="45" t="s">
        <v>83</v>
      </c>
      <c r="B196" s="45" t="s">
        <v>84</v>
      </c>
      <c r="C196" s="45" t="s">
        <v>56</v>
      </c>
      <c r="D196" s="45" t="s">
        <v>74</v>
      </c>
      <c r="E196" s="46">
        <v>493</v>
      </c>
      <c r="F196" s="24">
        <v>3</v>
      </c>
      <c r="G196" s="25">
        <v>6.08519269776876E-3</v>
      </c>
      <c r="H196" s="26">
        <v>104</v>
      </c>
      <c r="I196" s="27">
        <v>0.21095334685598399</v>
      </c>
      <c r="J196" s="28">
        <v>395</v>
      </c>
      <c r="K196" s="29">
        <v>0.80121703853955395</v>
      </c>
      <c r="L196" s="34">
        <v>98</v>
      </c>
      <c r="M196" s="35">
        <v>0.19878296146044599</v>
      </c>
    </row>
    <row r="197" spans="1:13" ht="30" x14ac:dyDescent="0.25">
      <c r="A197" s="45" t="s">
        <v>118</v>
      </c>
      <c r="B197" s="45" t="s">
        <v>119</v>
      </c>
      <c r="C197" s="45" t="s">
        <v>94</v>
      </c>
      <c r="D197" s="45" t="s">
        <v>95</v>
      </c>
      <c r="E197" s="46">
        <v>145</v>
      </c>
      <c r="F197" s="24">
        <v>0</v>
      </c>
      <c r="G197" s="25">
        <v>0</v>
      </c>
      <c r="H197" s="26">
        <v>0</v>
      </c>
      <c r="I197" s="27">
        <v>0</v>
      </c>
      <c r="J197" s="28">
        <v>138</v>
      </c>
      <c r="K197" s="29">
        <v>0.95172413793103505</v>
      </c>
      <c r="L197" s="34">
        <v>7</v>
      </c>
      <c r="M197" s="35">
        <v>4.8275862068965503E-2</v>
      </c>
    </row>
    <row r="198" spans="1:13" x14ac:dyDescent="0.25">
      <c r="A198" s="45" t="s">
        <v>44</v>
      </c>
      <c r="B198" s="45" t="s">
        <v>45</v>
      </c>
      <c r="C198" s="45" t="s">
        <v>6</v>
      </c>
      <c r="D198" s="45" t="s">
        <v>7</v>
      </c>
      <c r="E198" s="46">
        <v>917</v>
      </c>
      <c r="F198" s="24">
        <v>69</v>
      </c>
      <c r="G198" s="25">
        <v>7.5245365321701202E-2</v>
      </c>
      <c r="H198" s="26">
        <v>629</v>
      </c>
      <c r="I198" s="27">
        <v>0.68593238822246505</v>
      </c>
      <c r="J198" s="28">
        <v>901</v>
      </c>
      <c r="K198" s="29">
        <v>0.98255179934569203</v>
      </c>
      <c r="L198" s="34">
        <v>16</v>
      </c>
      <c r="M198" s="35">
        <v>1.7448200654307501E-2</v>
      </c>
    </row>
    <row r="199" spans="1:13" x14ac:dyDescent="0.25">
      <c r="A199" s="45" t="s">
        <v>521</v>
      </c>
      <c r="B199" s="45" t="s">
        <v>522</v>
      </c>
      <c r="C199" s="45" t="s">
        <v>486</v>
      </c>
      <c r="D199" s="45" t="s">
        <v>21</v>
      </c>
      <c r="E199" s="46">
        <v>590</v>
      </c>
      <c r="F199" s="24">
        <v>572</v>
      </c>
      <c r="G199" s="25">
        <v>0.96949152542372896</v>
      </c>
      <c r="H199" s="26">
        <v>572</v>
      </c>
      <c r="I199" s="27">
        <v>0.96949152542372896</v>
      </c>
      <c r="J199" s="28">
        <v>575</v>
      </c>
      <c r="K199" s="29">
        <v>0.97457627118644097</v>
      </c>
      <c r="L199" s="34">
        <v>15</v>
      </c>
      <c r="M199" s="35">
        <v>2.5423728813559299E-2</v>
      </c>
    </row>
    <row r="200" spans="1:13" ht="30" x14ac:dyDescent="0.25">
      <c r="A200" s="45" t="s">
        <v>261</v>
      </c>
      <c r="B200" s="45" t="s">
        <v>262</v>
      </c>
      <c r="C200" s="45" t="s">
        <v>246</v>
      </c>
      <c r="D200" s="45" t="s">
        <v>247</v>
      </c>
      <c r="E200" s="46">
        <v>3179</v>
      </c>
      <c r="F200" s="24">
        <v>321</v>
      </c>
      <c r="G200" s="25">
        <v>0.10097514941805601</v>
      </c>
      <c r="H200" s="26">
        <v>2141</v>
      </c>
      <c r="I200" s="27">
        <v>0.67348222711544503</v>
      </c>
      <c r="J200" s="28">
        <v>3067</v>
      </c>
      <c r="K200" s="29">
        <v>0.96476879521862202</v>
      </c>
      <c r="L200" s="34">
        <v>112</v>
      </c>
      <c r="M200" s="35">
        <v>3.5231204781377798E-2</v>
      </c>
    </row>
    <row r="201" spans="1:13" x14ac:dyDescent="0.25">
      <c r="A201" s="45" t="s">
        <v>286</v>
      </c>
      <c r="B201" s="45" t="s">
        <v>287</v>
      </c>
      <c r="C201" s="45" t="s">
        <v>270</v>
      </c>
      <c r="D201" s="45" t="s">
        <v>21</v>
      </c>
      <c r="E201" s="46">
        <v>646</v>
      </c>
      <c r="F201" s="24">
        <v>645</v>
      </c>
      <c r="G201" s="25">
        <v>0.99845201238390102</v>
      </c>
      <c r="H201" s="26">
        <v>645</v>
      </c>
      <c r="I201" s="27">
        <v>0.99845201238390102</v>
      </c>
      <c r="J201" s="28">
        <v>645</v>
      </c>
      <c r="K201" s="29">
        <v>0.99845201238390102</v>
      </c>
      <c r="L201" s="34">
        <v>1</v>
      </c>
      <c r="M201" s="35">
        <v>1.54798761609907E-3</v>
      </c>
    </row>
    <row r="202" spans="1:13" ht="30" x14ac:dyDescent="0.25">
      <c r="A202" s="45" t="s">
        <v>469</v>
      </c>
      <c r="B202" s="45" t="s">
        <v>470</v>
      </c>
      <c r="C202" s="45" t="s">
        <v>440</v>
      </c>
      <c r="D202" s="45" t="s">
        <v>74</v>
      </c>
      <c r="E202" s="46">
        <v>645</v>
      </c>
      <c r="F202" s="24">
        <v>4</v>
      </c>
      <c r="G202" s="25">
        <v>6.2015503875969E-3</v>
      </c>
      <c r="H202" s="26">
        <v>391</v>
      </c>
      <c r="I202" s="27">
        <v>0.60620155038759704</v>
      </c>
      <c r="J202" s="28">
        <v>589</v>
      </c>
      <c r="K202" s="29">
        <v>0.91317829457364297</v>
      </c>
      <c r="L202" s="34">
        <v>56</v>
      </c>
      <c r="M202" s="35">
        <v>8.6821705426356602E-2</v>
      </c>
    </row>
    <row r="203" spans="1:13" ht="30" x14ac:dyDescent="0.25">
      <c r="A203" s="45" t="s">
        <v>386</v>
      </c>
      <c r="B203" s="45" t="s">
        <v>387</v>
      </c>
      <c r="C203" s="45" t="s">
        <v>344</v>
      </c>
      <c r="D203" s="45" t="s">
        <v>18</v>
      </c>
      <c r="E203" s="46">
        <v>426</v>
      </c>
      <c r="F203" s="24">
        <v>0</v>
      </c>
      <c r="G203" s="25">
        <v>0</v>
      </c>
      <c r="H203" s="26">
        <v>71</v>
      </c>
      <c r="I203" s="27">
        <v>0.16666666666666699</v>
      </c>
      <c r="J203" s="28">
        <v>394</v>
      </c>
      <c r="K203" s="29">
        <v>0.92488262910798102</v>
      </c>
      <c r="L203" s="34">
        <v>32</v>
      </c>
      <c r="M203" s="35">
        <v>7.5117370892018795E-2</v>
      </c>
    </row>
    <row r="204" spans="1:13" ht="30" x14ac:dyDescent="0.25">
      <c r="A204" s="45" t="s">
        <v>85</v>
      </c>
      <c r="B204" s="45" t="s">
        <v>86</v>
      </c>
      <c r="C204" s="45" t="s">
        <v>56</v>
      </c>
      <c r="D204" s="45" t="s">
        <v>57</v>
      </c>
      <c r="E204" s="46">
        <v>607</v>
      </c>
      <c r="F204" s="24">
        <v>5</v>
      </c>
      <c r="G204" s="25">
        <v>8.2372322899505798E-3</v>
      </c>
      <c r="H204" s="26">
        <v>555</v>
      </c>
      <c r="I204" s="27">
        <v>0.91433278418451402</v>
      </c>
      <c r="J204" s="28">
        <v>585</v>
      </c>
      <c r="K204" s="29">
        <v>0.96375617792421697</v>
      </c>
      <c r="L204" s="34">
        <v>22</v>
      </c>
      <c r="M204" s="35">
        <v>3.62438220757825E-2</v>
      </c>
    </row>
    <row r="205" spans="1:13" ht="30" x14ac:dyDescent="0.25">
      <c r="A205" s="45" t="s">
        <v>120</v>
      </c>
      <c r="B205" s="45" t="s">
        <v>121</v>
      </c>
      <c r="C205" s="45" t="s">
        <v>94</v>
      </c>
      <c r="D205" s="45" t="s">
        <v>95</v>
      </c>
      <c r="E205" s="46">
        <v>534</v>
      </c>
      <c r="F205" s="24">
        <v>1</v>
      </c>
      <c r="G205" s="25">
        <v>1.87265917602996E-3</v>
      </c>
      <c r="H205" s="26">
        <v>170</v>
      </c>
      <c r="I205" s="27">
        <v>0.31835205992509402</v>
      </c>
      <c r="J205" s="28">
        <v>343</v>
      </c>
      <c r="K205" s="29">
        <v>0.64232209737827695</v>
      </c>
      <c r="L205" s="34">
        <v>191</v>
      </c>
      <c r="M205" s="35">
        <v>0.357677902621723</v>
      </c>
    </row>
    <row r="206" spans="1:13" ht="30" x14ac:dyDescent="0.25">
      <c r="A206" s="45" t="s">
        <v>232</v>
      </c>
      <c r="B206" s="45" t="s">
        <v>233</v>
      </c>
      <c r="C206" s="45" t="s">
        <v>205</v>
      </c>
      <c r="D206" s="45" t="s">
        <v>206</v>
      </c>
      <c r="E206" s="46">
        <v>3123</v>
      </c>
      <c r="F206" s="24">
        <v>2</v>
      </c>
      <c r="G206" s="25">
        <v>6.4040986231187998E-4</v>
      </c>
      <c r="H206" s="26">
        <v>2911</v>
      </c>
      <c r="I206" s="27">
        <v>0.93211655459494103</v>
      </c>
      <c r="J206" s="28">
        <v>3100</v>
      </c>
      <c r="K206" s="29">
        <v>0.99263528658341305</v>
      </c>
      <c r="L206" s="34">
        <v>23</v>
      </c>
      <c r="M206" s="35">
        <v>7.3647134165866204E-3</v>
      </c>
    </row>
    <row r="207" spans="1:13" x14ac:dyDescent="0.25">
      <c r="A207" s="45" t="s">
        <v>288</v>
      </c>
      <c r="B207" s="45" t="s">
        <v>289</v>
      </c>
      <c r="C207" s="45" t="s">
        <v>270</v>
      </c>
      <c r="D207" s="45" t="s">
        <v>21</v>
      </c>
      <c r="E207" s="46">
        <v>1427</v>
      </c>
      <c r="F207" s="24">
        <v>1426</v>
      </c>
      <c r="G207" s="25">
        <v>0.99929922915206704</v>
      </c>
      <c r="H207" s="26">
        <v>1426</v>
      </c>
      <c r="I207" s="27">
        <v>0.99929922915206704</v>
      </c>
      <c r="J207" s="28">
        <v>1426</v>
      </c>
      <c r="K207" s="29">
        <v>0.99929922915206704</v>
      </c>
      <c r="L207" s="34">
        <v>1</v>
      </c>
      <c r="M207" s="35">
        <v>7.0077084793272596E-4</v>
      </c>
    </row>
    <row r="208" spans="1:13" x14ac:dyDescent="0.25">
      <c r="A208" s="45" t="s">
        <v>388</v>
      </c>
      <c r="B208" s="45" t="s">
        <v>389</v>
      </c>
      <c r="C208" s="45" t="s">
        <v>344</v>
      </c>
      <c r="D208" s="45" t="s">
        <v>63</v>
      </c>
      <c r="E208" s="46">
        <v>364</v>
      </c>
      <c r="F208" s="24">
        <v>364</v>
      </c>
      <c r="G208" s="25">
        <v>1</v>
      </c>
      <c r="H208" s="26">
        <v>364</v>
      </c>
      <c r="I208" s="27">
        <v>1</v>
      </c>
      <c r="J208" s="28">
        <v>364</v>
      </c>
      <c r="K208" s="29">
        <v>1</v>
      </c>
      <c r="L208" s="34">
        <v>0</v>
      </c>
      <c r="M208" s="35">
        <v>0</v>
      </c>
    </row>
    <row r="209" spans="1:13" x14ac:dyDescent="0.25">
      <c r="A209" s="45" t="s">
        <v>290</v>
      </c>
      <c r="B209" s="45" t="s">
        <v>291</v>
      </c>
      <c r="C209" s="45" t="s">
        <v>270</v>
      </c>
      <c r="D209" s="45" t="s">
        <v>21</v>
      </c>
      <c r="E209" s="46">
        <v>750</v>
      </c>
      <c r="F209" s="24">
        <v>30</v>
      </c>
      <c r="G209" s="25">
        <v>0.04</v>
      </c>
      <c r="H209" s="26">
        <v>34</v>
      </c>
      <c r="I209" s="27">
        <v>4.5333333333333302E-2</v>
      </c>
      <c r="J209" s="28">
        <v>501</v>
      </c>
      <c r="K209" s="29">
        <v>0.66800000000000004</v>
      </c>
      <c r="L209" s="34">
        <v>249</v>
      </c>
      <c r="M209" s="35">
        <v>0.33200000000000002</v>
      </c>
    </row>
    <row r="210" spans="1:13" ht="30" x14ac:dyDescent="0.25">
      <c r="A210" s="45" t="s">
        <v>471</v>
      </c>
      <c r="B210" s="45" t="s">
        <v>472</v>
      </c>
      <c r="C210" s="45" t="s">
        <v>440</v>
      </c>
      <c r="D210" s="45" t="s">
        <v>74</v>
      </c>
      <c r="E210" s="46">
        <v>838</v>
      </c>
      <c r="F210" s="24">
        <v>48</v>
      </c>
      <c r="G210" s="25">
        <v>5.7279236276849603E-2</v>
      </c>
      <c r="H210" s="26">
        <v>518</v>
      </c>
      <c r="I210" s="27">
        <v>0.61813842482100201</v>
      </c>
      <c r="J210" s="28">
        <v>815</v>
      </c>
      <c r="K210" s="29">
        <v>0.97255369928401003</v>
      </c>
      <c r="L210" s="34">
        <v>23</v>
      </c>
      <c r="M210" s="35">
        <v>2.7446300715990499E-2</v>
      </c>
    </row>
    <row r="211" spans="1:13" ht="30" x14ac:dyDescent="0.25">
      <c r="A211" s="45" t="s">
        <v>336</v>
      </c>
      <c r="B211" s="45" t="s">
        <v>337</v>
      </c>
      <c r="C211" s="45" t="s">
        <v>305</v>
      </c>
      <c r="D211" s="45" t="s">
        <v>95</v>
      </c>
      <c r="E211" s="46">
        <v>875</v>
      </c>
      <c r="F211" s="24">
        <v>2</v>
      </c>
      <c r="G211" s="25">
        <v>2.2857142857142898E-3</v>
      </c>
      <c r="H211" s="26">
        <v>743</v>
      </c>
      <c r="I211" s="27">
        <v>0.84914285714285698</v>
      </c>
      <c r="J211" s="28">
        <v>871</v>
      </c>
      <c r="K211" s="29">
        <v>0.995428571428571</v>
      </c>
      <c r="L211" s="34">
        <v>4</v>
      </c>
      <c r="M211" s="35">
        <v>4.57142857142857E-3</v>
      </c>
    </row>
    <row r="212" spans="1:13" x14ac:dyDescent="0.25">
      <c r="A212" s="45" t="s">
        <v>292</v>
      </c>
      <c r="B212" s="45" t="s">
        <v>293</v>
      </c>
      <c r="C212" s="45" t="s">
        <v>270</v>
      </c>
      <c r="D212" s="45" t="s">
        <v>21</v>
      </c>
      <c r="E212" s="46">
        <v>814</v>
      </c>
      <c r="F212" s="24">
        <v>793</v>
      </c>
      <c r="G212" s="25">
        <v>0.97420147420147396</v>
      </c>
      <c r="H212" s="26">
        <v>794</v>
      </c>
      <c r="I212" s="27">
        <v>0.975429975429975</v>
      </c>
      <c r="J212" s="28">
        <v>796</v>
      </c>
      <c r="K212" s="29">
        <v>0.97788697788697798</v>
      </c>
      <c r="L212" s="34">
        <v>18</v>
      </c>
      <c r="M212" s="35">
        <v>2.2113022113022102E-2</v>
      </c>
    </row>
    <row r="213" spans="1:13" x14ac:dyDescent="0.25">
      <c r="A213" s="45" t="s">
        <v>157</v>
      </c>
      <c r="B213" s="45" t="s">
        <v>158</v>
      </c>
      <c r="C213" s="45" t="s">
        <v>130</v>
      </c>
      <c r="D213" s="45" t="s">
        <v>63</v>
      </c>
      <c r="E213" s="46">
        <v>1287</v>
      </c>
      <c r="F213" s="24">
        <v>227</v>
      </c>
      <c r="G213" s="25">
        <v>0.17637917637917599</v>
      </c>
      <c r="H213" s="26">
        <v>1171</v>
      </c>
      <c r="I213" s="27">
        <v>0.90986790986791</v>
      </c>
      <c r="J213" s="28">
        <v>1270</v>
      </c>
      <c r="K213" s="29">
        <v>0.98679098679098698</v>
      </c>
      <c r="L213" s="34">
        <v>17</v>
      </c>
      <c r="M213" s="35">
        <v>1.3209013209013199E-2</v>
      </c>
    </row>
    <row r="214" spans="1:13" x14ac:dyDescent="0.25">
      <c r="A214" s="45" t="s">
        <v>46</v>
      </c>
      <c r="B214" s="45" t="s">
        <v>47</v>
      </c>
      <c r="C214" s="45" t="s">
        <v>6</v>
      </c>
      <c r="D214" s="45" t="s">
        <v>7</v>
      </c>
      <c r="E214" s="46">
        <v>1017</v>
      </c>
      <c r="F214" s="24">
        <v>12</v>
      </c>
      <c r="G214" s="25">
        <v>1.1799410029498501E-2</v>
      </c>
      <c r="H214" s="26">
        <v>1014</v>
      </c>
      <c r="I214" s="27">
        <v>0.99705014749262499</v>
      </c>
      <c r="J214" s="28">
        <v>1014</v>
      </c>
      <c r="K214" s="29">
        <v>0.99705014749262499</v>
      </c>
      <c r="L214" s="34">
        <v>3</v>
      </c>
      <c r="M214" s="35">
        <v>2.9498525073746299E-3</v>
      </c>
    </row>
    <row r="215" spans="1:13" ht="30" x14ac:dyDescent="0.25">
      <c r="A215" s="45" t="s">
        <v>473</v>
      </c>
      <c r="B215" s="45" t="s">
        <v>474</v>
      </c>
      <c r="C215" s="45" t="s">
        <v>440</v>
      </c>
      <c r="D215" s="45" t="s">
        <v>74</v>
      </c>
      <c r="E215" s="46">
        <v>888</v>
      </c>
      <c r="F215" s="24">
        <v>4</v>
      </c>
      <c r="G215" s="25">
        <v>4.5045045045045001E-3</v>
      </c>
      <c r="H215" s="26">
        <v>805</v>
      </c>
      <c r="I215" s="27">
        <v>0.90653153153153199</v>
      </c>
      <c r="J215" s="28">
        <v>838</v>
      </c>
      <c r="K215" s="29">
        <v>0.94369369369369405</v>
      </c>
      <c r="L215" s="34">
        <v>50</v>
      </c>
      <c r="M215" s="35">
        <v>5.63063063063063E-2</v>
      </c>
    </row>
    <row r="216" spans="1:13" x14ac:dyDescent="0.25">
      <c r="A216" s="45" t="s">
        <v>294</v>
      </c>
      <c r="B216" s="45" t="s">
        <v>295</v>
      </c>
      <c r="C216" s="45" t="s">
        <v>270</v>
      </c>
      <c r="D216" s="45" t="s">
        <v>21</v>
      </c>
      <c r="E216" s="46">
        <v>463</v>
      </c>
      <c r="F216" s="24">
        <v>447</v>
      </c>
      <c r="G216" s="25">
        <v>0.96544276457883405</v>
      </c>
      <c r="H216" s="26">
        <v>447</v>
      </c>
      <c r="I216" s="27">
        <v>0.96544276457883405</v>
      </c>
      <c r="J216" s="28">
        <v>456</v>
      </c>
      <c r="K216" s="29">
        <v>0.98488120950323998</v>
      </c>
      <c r="L216" s="34">
        <v>7</v>
      </c>
      <c r="M216" s="35">
        <v>1.51187904967603E-2</v>
      </c>
    </row>
    <row r="217" spans="1:13" x14ac:dyDescent="0.25">
      <c r="A217" s="45" t="s">
        <v>197</v>
      </c>
      <c r="B217" s="45" t="s">
        <v>198</v>
      </c>
      <c r="C217" s="45" t="s">
        <v>140</v>
      </c>
      <c r="D217" s="45" t="s">
        <v>63</v>
      </c>
      <c r="E217" s="46">
        <v>106</v>
      </c>
      <c r="F217" s="24">
        <v>0</v>
      </c>
      <c r="G217" s="25">
        <v>0</v>
      </c>
      <c r="H217" s="26">
        <v>5</v>
      </c>
      <c r="I217" s="27">
        <v>4.71698113207547E-2</v>
      </c>
      <c r="J217" s="28">
        <v>98</v>
      </c>
      <c r="K217" s="29">
        <v>0.92452830188679203</v>
      </c>
      <c r="L217" s="34">
        <v>8</v>
      </c>
      <c r="M217" s="35">
        <v>7.5471698113207503E-2</v>
      </c>
    </row>
    <row r="218" spans="1:13" x14ac:dyDescent="0.25">
      <c r="A218" s="45" t="s">
        <v>428</v>
      </c>
      <c r="B218" s="45" t="s">
        <v>429</v>
      </c>
      <c r="C218" s="45" t="s">
        <v>297</v>
      </c>
      <c r="D218" s="45" t="s">
        <v>63</v>
      </c>
      <c r="E218" s="46">
        <v>1055</v>
      </c>
      <c r="F218" s="24">
        <v>462</v>
      </c>
      <c r="G218" s="25">
        <v>0.43791469194312799</v>
      </c>
      <c r="H218" s="26">
        <v>566</v>
      </c>
      <c r="I218" s="27">
        <v>0.53649289099526098</v>
      </c>
      <c r="J218" s="28">
        <v>1029</v>
      </c>
      <c r="K218" s="29">
        <v>0.97535545023696701</v>
      </c>
      <c r="L218" s="34">
        <v>26</v>
      </c>
      <c r="M218" s="35">
        <v>2.4644549763033201E-2</v>
      </c>
    </row>
    <row r="219" spans="1:13" ht="30" x14ac:dyDescent="0.25">
      <c r="A219" s="45" t="s">
        <v>122</v>
      </c>
      <c r="B219" s="45" t="s">
        <v>123</v>
      </c>
      <c r="C219" s="45" t="s">
        <v>94</v>
      </c>
      <c r="D219" s="45" t="s">
        <v>95</v>
      </c>
      <c r="E219" s="46">
        <v>676</v>
      </c>
      <c r="F219" s="24">
        <v>1</v>
      </c>
      <c r="G219" s="25">
        <v>1.4792899408283999E-3</v>
      </c>
      <c r="H219" s="26">
        <v>83</v>
      </c>
      <c r="I219" s="27">
        <v>0.122781065088757</v>
      </c>
      <c r="J219" s="28">
        <v>653</v>
      </c>
      <c r="K219" s="29">
        <v>0.96597633136094696</v>
      </c>
      <c r="L219" s="34">
        <v>23</v>
      </c>
      <c r="M219" s="35">
        <v>3.4023668639053303E-2</v>
      </c>
    </row>
    <row r="220" spans="1:13" ht="30" x14ac:dyDescent="0.25">
      <c r="A220" s="45" t="s">
        <v>390</v>
      </c>
      <c r="B220" s="45" t="s">
        <v>391</v>
      </c>
      <c r="C220" s="45" t="s">
        <v>344</v>
      </c>
      <c r="D220" s="45" t="s">
        <v>63</v>
      </c>
      <c r="E220" s="46">
        <v>1050</v>
      </c>
      <c r="F220" s="24">
        <v>1050</v>
      </c>
      <c r="G220" s="25">
        <v>1</v>
      </c>
      <c r="H220" s="26">
        <v>1050</v>
      </c>
      <c r="I220" s="27">
        <v>1</v>
      </c>
      <c r="J220" s="28">
        <v>1050</v>
      </c>
      <c r="K220" s="29">
        <v>1</v>
      </c>
      <c r="L220" s="34">
        <v>0</v>
      </c>
      <c r="M220" s="35">
        <v>0</v>
      </c>
    </row>
    <row r="221" spans="1:13" x14ac:dyDescent="0.25">
      <c r="A221" s="45" t="s">
        <v>48</v>
      </c>
      <c r="B221" s="45" t="s">
        <v>49</v>
      </c>
      <c r="C221" s="45" t="s">
        <v>6</v>
      </c>
      <c r="D221" s="45" t="s">
        <v>7</v>
      </c>
      <c r="E221" s="46">
        <v>226</v>
      </c>
      <c r="F221" s="24">
        <v>2</v>
      </c>
      <c r="G221" s="25">
        <v>8.8495575221238902E-3</v>
      </c>
      <c r="H221" s="26">
        <v>123</v>
      </c>
      <c r="I221" s="27">
        <v>0.54424778761061898</v>
      </c>
      <c r="J221" s="28">
        <v>191</v>
      </c>
      <c r="K221" s="29">
        <v>0.84513274336283195</v>
      </c>
      <c r="L221" s="34">
        <v>35</v>
      </c>
      <c r="M221" s="35">
        <v>0.15486725663716799</v>
      </c>
    </row>
    <row r="222" spans="1:13" ht="30" x14ac:dyDescent="0.25">
      <c r="A222" s="45" t="s">
        <v>475</v>
      </c>
      <c r="B222" s="45" t="s">
        <v>476</v>
      </c>
      <c r="C222" s="45" t="s">
        <v>440</v>
      </c>
      <c r="D222" s="45" t="s">
        <v>74</v>
      </c>
      <c r="E222" s="46">
        <v>876</v>
      </c>
      <c r="F222" s="24">
        <v>3</v>
      </c>
      <c r="G222" s="25">
        <v>3.4246575342465799E-3</v>
      </c>
      <c r="H222" s="26">
        <v>104</v>
      </c>
      <c r="I222" s="27">
        <v>0.11872146118721499</v>
      </c>
      <c r="J222" s="28">
        <v>697</v>
      </c>
      <c r="K222" s="29">
        <v>0.795662100456621</v>
      </c>
      <c r="L222" s="34">
        <v>179</v>
      </c>
      <c r="M222" s="35">
        <v>0.204337899543379</v>
      </c>
    </row>
    <row r="223" spans="1:13" ht="30" x14ac:dyDescent="0.25">
      <c r="A223" s="45" t="s">
        <v>199</v>
      </c>
      <c r="B223" s="45" t="s">
        <v>200</v>
      </c>
      <c r="C223" s="45" t="s">
        <v>140</v>
      </c>
      <c r="D223" s="45" t="s">
        <v>95</v>
      </c>
      <c r="E223" s="46">
        <v>1</v>
      </c>
      <c r="F223" s="24">
        <v>0</v>
      </c>
      <c r="G223" s="25">
        <v>0</v>
      </c>
      <c r="H223" s="26">
        <v>0</v>
      </c>
      <c r="I223" s="27">
        <v>0</v>
      </c>
      <c r="J223" s="28">
        <v>0</v>
      </c>
      <c r="K223" s="29">
        <v>0</v>
      </c>
      <c r="L223" s="34">
        <v>1</v>
      </c>
      <c r="M223" s="35">
        <v>1</v>
      </c>
    </row>
    <row r="224" spans="1:13" x14ac:dyDescent="0.25">
      <c r="A224" s="45" t="s">
        <v>430</v>
      </c>
      <c r="B224" s="45" t="s">
        <v>431</v>
      </c>
      <c r="C224" s="45" t="s">
        <v>297</v>
      </c>
      <c r="D224" s="45" t="s">
        <v>63</v>
      </c>
      <c r="E224" s="46">
        <v>1577</v>
      </c>
      <c r="F224" s="24">
        <v>409</v>
      </c>
      <c r="G224" s="25">
        <v>0.259353202282816</v>
      </c>
      <c r="H224" s="26">
        <v>526</v>
      </c>
      <c r="I224" s="27">
        <v>0.333544705136335</v>
      </c>
      <c r="J224" s="28">
        <v>1550</v>
      </c>
      <c r="K224" s="29">
        <v>0.98287888395687995</v>
      </c>
      <c r="L224" s="34">
        <v>27</v>
      </c>
      <c r="M224" s="35">
        <v>1.7121116043119802E-2</v>
      </c>
    </row>
    <row r="225" spans="1:13" ht="30" x14ac:dyDescent="0.25">
      <c r="A225" s="45" t="s">
        <v>201</v>
      </c>
      <c r="B225" s="45" t="s">
        <v>202</v>
      </c>
      <c r="C225" s="45" t="s">
        <v>140</v>
      </c>
      <c r="D225" s="45" t="s">
        <v>95</v>
      </c>
      <c r="E225" s="46">
        <v>57</v>
      </c>
      <c r="F225" s="24">
        <v>0</v>
      </c>
      <c r="G225" s="25">
        <v>0</v>
      </c>
      <c r="H225" s="26">
        <v>41</v>
      </c>
      <c r="I225" s="27">
        <v>0.71929824561403499</v>
      </c>
      <c r="J225" s="28">
        <v>43</v>
      </c>
      <c r="K225" s="29">
        <v>0.75438596491228105</v>
      </c>
      <c r="L225" s="34">
        <v>14</v>
      </c>
      <c r="M225" s="35">
        <v>0.24561403508771901</v>
      </c>
    </row>
    <row r="226" spans="1:13" ht="30" x14ac:dyDescent="0.25">
      <c r="A226" s="45" t="s">
        <v>296</v>
      </c>
      <c r="B226" s="45" t="s">
        <v>297</v>
      </c>
      <c r="C226" s="45" t="s">
        <v>270</v>
      </c>
      <c r="D226" s="45" t="s">
        <v>298</v>
      </c>
      <c r="E226" s="46">
        <v>622</v>
      </c>
      <c r="F226" s="24">
        <v>20</v>
      </c>
      <c r="G226" s="25">
        <v>3.2154340836012901E-2</v>
      </c>
      <c r="H226" s="26">
        <v>395</v>
      </c>
      <c r="I226" s="27">
        <v>0.635048231511254</v>
      </c>
      <c r="J226" s="28">
        <v>593</v>
      </c>
      <c r="K226" s="29">
        <v>0.95337620578778104</v>
      </c>
      <c r="L226" s="34">
        <v>29</v>
      </c>
      <c r="M226" s="35">
        <v>4.66237942122186E-2</v>
      </c>
    </row>
    <row r="227" spans="1:13" x14ac:dyDescent="0.25">
      <c r="A227" s="45" t="s">
        <v>432</v>
      </c>
      <c r="B227" s="45" t="s">
        <v>433</v>
      </c>
      <c r="C227" s="45" t="s">
        <v>297</v>
      </c>
      <c r="D227" s="45" t="s">
        <v>254</v>
      </c>
      <c r="E227" s="46">
        <v>2348</v>
      </c>
      <c r="F227" s="24">
        <v>15</v>
      </c>
      <c r="G227" s="25">
        <v>6.3884156729131199E-3</v>
      </c>
      <c r="H227" s="26">
        <v>2227</v>
      </c>
      <c r="I227" s="27">
        <v>0.94846678023850095</v>
      </c>
      <c r="J227" s="28">
        <v>2319</v>
      </c>
      <c r="K227" s="29">
        <v>0.98764906303236799</v>
      </c>
      <c r="L227" s="34">
        <v>29</v>
      </c>
      <c r="M227" s="35">
        <v>1.2350936967632E-2</v>
      </c>
    </row>
    <row r="228" spans="1:13" ht="30" x14ac:dyDescent="0.25">
      <c r="A228" s="45" t="s">
        <v>124</v>
      </c>
      <c r="B228" s="45" t="s">
        <v>125</v>
      </c>
      <c r="C228" s="45" t="s">
        <v>94</v>
      </c>
      <c r="D228" s="45" t="s">
        <v>95</v>
      </c>
      <c r="E228" s="46">
        <v>670</v>
      </c>
      <c r="F228" s="24">
        <v>0</v>
      </c>
      <c r="G228" s="25">
        <v>0</v>
      </c>
      <c r="H228" s="26">
        <v>261</v>
      </c>
      <c r="I228" s="27">
        <v>0.38955223880597001</v>
      </c>
      <c r="J228" s="28">
        <v>548</v>
      </c>
      <c r="K228" s="29">
        <v>0.81791044776119404</v>
      </c>
      <c r="L228" s="34">
        <v>122</v>
      </c>
      <c r="M228" s="35">
        <v>0.18208955223880599</v>
      </c>
    </row>
    <row r="229" spans="1:13" ht="30" x14ac:dyDescent="0.25">
      <c r="A229" s="45" t="s">
        <v>263</v>
      </c>
      <c r="B229" s="45" t="s">
        <v>264</v>
      </c>
      <c r="C229" s="45" t="s">
        <v>246</v>
      </c>
      <c r="D229" s="45" t="s">
        <v>247</v>
      </c>
      <c r="E229" s="46">
        <v>353</v>
      </c>
      <c r="F229" s="24">
        <v>0</v>
      </c>
      <c r="G229" s="25">
        <v>0</v>
      </c>
      <c r="H229" s="26">
        <v>14</v>
      </c>
      <c r="I229" s="27">
        <v>3.9660056657223802E-2</v>
      </c>
      <c r="J229" s="28">
        <v>178</v>
      </c>
      <c r="K229" s="29">
        <v>0.50424929178470301</v>
      </c>
      <c r="L229" s="34">
        <v>175</v>
      </c>
      <c r="M229" s="35">
        <v>0.49575070821529699</v>
      </c>
    </row>
    <row r="230" spans="1:13" ht="30" x14ac:dyDescent="0.25">
      <c r="A230" s="45" t="s">
        <v>523</v>
      </c>
      <c r="B230" s="45" t="s">
        <v>524</v>
      </c>
      <c r="C230" s="45" t="s">
        <v>486</v>
      </c>
      <c r="D230" s="45" t="s">
        <v>63</v>
      </c>
      <c r="E230" s="46">
        <v>1596</v>
      </c>
      <c r="F230" s="24">
        <v>95</v>
      </c>
      <c r="G230" s="25">
        <v>5.95238095238095E-2</v>
      </c>
      <c r="H230" s="26">
        <v>1408</v>
      </c>
      <c r="I230" s="27">
        <v>0.88220551378446099</v>
      </c>
      <c r="J230" s="28">
        <v>1551</v>
      </c>
      <c r="K230" s="29">
        <v>0.971804511278195</v>
      </c>
      <c r="L230" s="34">
        <v>45</v>
      </c>
      <c r="M230" s="35">
        <v>2.8195488721804499E-2</v>
      </c>
    </row>
    <row r="231" spans="1:13" ht="30" x14ac:dyDescent="0.25">
      <c r="A231" s="45" t="s">
        <v>392</v>
      </c>
      <c r="B231" s="45" t="s">
        <v>393</v>
      </c>
      <c r="C231" s="45" t="s">
        <v>344</v>
      </c>
      <c r="D231" s="45" t="s">
        <v>18</v>
      </c>
      <c r="E231" s="46">
        <v>957</v>
      </c>
      <c r="F231" s="24">
        <v>213</v>
      </c>
      <c r="G231" s="25">
        <v>0.22257053291536</v>
      </c>
      <c r="H231" s="26">
        <v>929</v>
      </c>
      <c r="I231" s="27">
        <v>0.97074190177638497</v>
      </c>
      <c r="J231" s="28">
        <v>943</v>
      </c>
      <c r="K231" s="29">
        <v>0.98537095088819204</v>
      </c>
      <c r="L231" s="34">
        <v>14</v>
      </c>
      <c r="M231" s="35">
        <v>1.46290491118077E-2</v>
      </c>
    </row>
    <row r="232" spans="1:13" x14ac:dyDescent="0.25">
      <c r="A232" s="45" t="s">
        <v>299</v>
      </c>
      <c r="B232" s="45" t="s">
        <v>300</v>
      </c>
      <c r="C232" s="45" t="s">
        <v>270</v>
      </c>
      <c r="D232" s="45" t="s">
        <v>21</v>
      </c>
      <c r="E232" s="46">
        <v>463</v>
      </c>
      <c r="F232" s="24">
        <v>253</v>
      </c>
      <c r="G232" s="25">
        <v>0.546436285097192</v>
      </c>
      <c r="H232" s="26">
        <v>253</v>
      </c>
      <c r="I232" s="27">
        <v>0.546436285097192</v>
      </c>
      <c r="J232" s="28">
        <v>389</v>
      </c>
      <c r="K232" s="29">
        <v>0.840172786177106</v>
      </c>
      <c r="L232" s="34">
        <v>74</v>
      </c>
      <c r="M232" s="35">
        <v>0.159827213822894</v>
      </c>
    </row>
    <row r="233" spans="1:13" ht="30" x14ac:dyDescent="0.25">
      <c r="A233" s="45" t="s">
        <v>394</v>
      </c>
      <c r="B233" s="45" t="s">
        <v>395</v>
      </c>
      <c r="C233" s="45" t="s">
        <v>344</v>
      </c>
      <c r="D233" s="45" t="s">
        <v>18</v>
      </c>
      <c r="E233" s="46">
        <v>144</v>
      </c>
      <c r="F233" s="24">
        <v>0</v>
      </c>
      <c r="G233" s="25">
        <v>0</v>
      </c>
      <c r="H233" s="26">
        <v>0</v>
      </c>
      <c r="I233" s="27">
        <v>0</v>
      </c>
      <c r="J233" s="28">
        <v>62</v>
      </c>
      <c r="K233" s="29">
        <v>0.43055555555555602</v>
      </c>
      <c r="L233" s="34">
        <v>82</v>
      </c>
      <c r="M233" s="35">
        <v>0.56944444444444398</v>
      </c>
    </row>
    <row r="234" spans="1:13" ht="30" x14ac:dyDescent="0.25">
      <c r="A234" s="45" t="s">
        <v>396</v>
      </c>
      <c r="B234" s="45" t="s">
        <v>397</v>
      </c>
      <c r="C234" s="45" t="s">
        <v>344</v>
      </c>
      <c r="D234" s="45" t="s">
        <v>18</v>
      </c>
      <c r="E234" s="46">
        <v>984</v>
      </c>
      <c r="F234" s="24">
        <v>877</v>
      </c>
      <c r="G234" s="25">
        <v>0.89126016260162599</v>
      </c>
      <c r="H234" s="26">
        <v>965</v>
      </c>
      <c r="I234" s="27">
        <v>0.98069105691056901</v>
      </c>
      <c r="J234" s="28">
        <v>981</v>
      </c>
      <c r="K234" s="29">
        <v>0.99695121951219501</v>
      </c>
      <c r="L234" s="34">
        <v>3</v>
      </c>
      <c r="M234" s="35">
        <v>3.0487804878048799E-3</v>
      </c>
    </row>
    <row r="235" spans="1:13" ht="30" x14ac:dyDescent="0.25">
      <c r="A235" s="45" t="s">
        <v>527</v>
      </c>
      <c r="B235" s="45" t="s">
        <v>528</v>
      </c>
      <c r="C235" s="45" t="s">
        <v>486</v>
      </c>
      <c r="D235" s="45" t="s">
        <v>21</v>
      </c>
      <c r="E235" s="46">
        <v>749</v>
      </c>
      <c r="F235" s="24">
        <v>744</v>
      </c>
      <c r="G235" s="25">
        <v>0.99332443257676895</v>
      </c>
      <c r="H235" s="26">
        <v>745</v>
      </c>
      <c r="I235" s="27">
        <v>0.99465954606141505</v>
      </c>
      <c r="J235" s="28">
        <v>746</v>
      </c>
      <c r="K235" s="29">
        <v>0.99599465954606103</v>
      </c>
      <c r="L235" s="34">
        <v>3</v>
      </c>
      <c r="M235" s="35">
        <v>4.0053404539385903E-3</v>
      </c>
    </row>
    <row r="236" spans="1:13" ht="30" x14ac:dyDescent="0.25">
      <c r="A236" s="45" t="s">
        <v>338</v>
      </c>
      <c r="B236" s="45" t="s">
        <v>339</v>
      </c>
      <c r="C236" s="45" t="s">
        <v>305</v>
      </c>
      <c r="D236" s="45" t="s">
        <v>95</v>
      </c>
      <c r="E236" s="46">
        <v>384</v>
      </c>
      <c r="F236" s="24">
        <v>0</v>
      </c>
      <c r="G236" s="25">
        <v>0</v>
      </c>
      <c r="H236" s="26">
        <v>217</v>
      </c>
      <c r="I236" s="27">
        <v>0.56510416666666696</v>
      </c>
      <c r="J236" s="28">
        <v>377</v>
      </c>
      <c r="K236" s="29">
        <v>0.98177083333333304</v>
      </c>
      <c r="L236" s="34">
        <v>7</v>
      </c>
      <c r="M236" s="35">
        <v>1.8229166666666699E-2</v>
      </c>
    </row>
    <row r="237" spans="1:13" x14ac:dyDescent="0.25">
      <c r="A237" s="45" t="s">
        <v>159</v>
      </c>
      <c r="B237" s="45" t="s">
        <v>160</v>
      </c>
      <c r="C237" s="45" t="s">
        <v>130</v>
      </c>
      <c r="D237" s="45" t="s">
        <v>63</v>
      </c>
      <c r="E237" s="46">
        <v>859</v>
      </c>
      <c r="F237" s="24">
        <v>0</v>
      </c>
      <c r="G237" s="25">
        <v>0</v>
      </c>
      <c r="H237" s="26">
        <v>762</v>
      </c>
      <c r="I237" s="27">
        <v>0.88707799767171103</v>
      </c>
      <c r="J237" s="28">
        <v>849</v>
      </c>
      <c r="K237" s="29">
        <v>0.98835855646100101</v>
      </c>
      <c r="L237" s="34">
        <v>10</v>
      </c>
      <c r="M237" s="35">
        <v>1.16414435389988E-2</v>
      </c>
    </row>
    <row r="238" spans="1:13" ht="30" x14ac:dyDescent="0.25">
      <c r="A238" s="45" t="s">
        <v>477</v>
      </c>
      <c r="B238" s="45" t="s">
        <v>478</v>
      </c>
      <c r="C238" s="45" t="s">
        <v>440</v>
      </c>
      <c r="D238" s="45" t="s">
        <v>74</v>
      </c>
      <c r="E238" s="46">
        <v>1622</v>
      </c>
      <c r="F238" s="24">
        <v>355</v>
      </c>
      <c r="G238" s="25">
        <v>0.21886559802712699</v>
      </c>
      <c r="H238" s="26">
        <v>1419</v>
      </c>
      <c r="I238" s="27">
        <v>0.87484586929716401</v>
      </c>
      <c r="J238" s="28">
        <v>1545</v>
      </c>
      <c r="K238" s="29">
        <v>0.95252774352651004</v>
      </c>
      <c r="L238" s="34">
        <v>77</v>
      </c>
      <c r="M238" s="35">
        <v>4.7472256473489502E-2</v>
      </c>
    </row>
    <row r="239" spans="1:13" ht="30" x14ac:dyDescent="0.25">
      <c r="A239" s="45" t="s">
        <v>340</v>
      </c>
      <c r="B239" s="45" t="s">
        <v>341</v>
      </c>
      <c r="C239" s="45" t="s">
        <v>305</v>
      </c>
      <c r="D239" s="45" t="s">
        <v>95</v>
      </c>
      <c r="E239" s="46">
        <v>617</v>
      </c>
      <c r="F239" s="24">
        <v>0</v>
      </c>
      <c r="G239" s="25">
        <v>0</v>
      </c>
      <c r="H239" s="26">
        <v>95</v>
      </c>
      <c r="I239" s="27">
        <v>0.15397082658022701</v>
      </c>
      <c r="J239" s="28">
        <v>539</v>
      </c>
      <c r="K239" s="29">
        <v>0.87358184764991897</v>
      </c>
      <c r="L239" s="34">
        <v>78</v>
      </c>
      <c r="M239" s="35">
        <v>0.126418152350081</v>
      </c>
    </row>
    <row r="240" spans="1:13" ht="30" x14ac:dyDescent="0.25">
      <c r="A240" s="45" t="s">
        <v>525</v>
      </c>
      <c r="B240" s="45" t="s">
        <v>526</v>
      </c>
      <c r="C240" s="45" t="s">
        <v>486</v>
      </c>
      <c r="D240" s="45" t="s">
        <v>74</v>
      </c>
      <c r="E240" s="46">
        <v>641</v>
      </c>
      <c r="F240" s="24">
        <v>3</v>
      </c>
      <c r="G240" s="25">
        <v>4.6801872074882997E-3</v>
      </c>
      <c r="H240" s="26">
        <v>579</v>
      </c>
      <c r="I240" s="27">
        <v>0.90327613104524196</v>
      </c>
      <c r="J240" s="28">
        <v>631</v>
      </c>
      <c r="K240" s="29">
        <v>0.98439937597503901</v>
      </c>
      <c r="L240" s="34">
        <v>10</v>
      </c>
      <c r="M240" s="35">
        <v>1.5600624024961001E-2</v>
      </c>
    </row>
    <row r="241" spans="1:13" x14ac:dyDescent="0.25">
      <c r="A241" s="45" t="s">
        <v>50</v>
      </c>
      <c r="B241" s="45" t="s">
        <v>51</v>
      </c>
      <c r="C241" s="45" t="s">
        <v>6</v>
      </c>
      <c r="D241" s="45" t="s">
        <v>7</v>
      </c>
      <c r="E241" s="46">
        <v>419</v>
      </c>
      <c r="F241" s="24">
        <v>1</v>
      </c>
      <c r="G241" s="25">
        <v>2.38663484486874E-3</v>
      </c>
      <c r="H241" s="26">
        <v>168</v>
      </c>
      <c r="I241" s="27">
        <v>0.40095465393794699</v>
      </c>
      <c r="J241" s="28">
        <v>409</v>
      </c>
      <c r="K241" s="29">
        <v>0.97613365155131304</v>
      </c>
      <c r="L241" s="34">
        <v>10</v>
      </c>
      <c r="M241" s="35">
        <v>2.3866348448687399E-2</v>
      </c>
    </row>
    <row r="242" spans="1:13" ht="30" x14ac:dyDescent="0.25">
      <c r="A242" s="45" t="s">
        <v>126</v>
      </c>
      <c r="B242" s="45" t="s">
        <v>127</v>
      </c>
      <c r="C242" s="45" t="s">
        <v>94</v>
      </c>
      <c r="D242" s="45" t="s">
        <v>95</v>
      </c>
      <c r="E242" s="46">
        <v>516</v>
      </c>
      <c r="F242" s="24">
        <v>0</v>
      </c>
      <c r="G242" s="25">
        <v>0</v>
      </c>
      <c r="H242" s="26">
        <v>68</v>
      </c>
      <c r="I242" s="27">
        <v>0.13178294573643401</v>
      </c>
      <c r="J242" s="28">
        <v>359</v>
      </c>
      <c r="K242" s="29">
        <v>0.69573643410852704</v>
      </c>
      <c r="L242" s="34">
        <v>157</v>
      </c>
      <c r="M242" s="35">
        <v>0.30426356589147302</v>
      </c>
    </row>
    <row r="243" spans="1:13" x14ac:dyDescent="0.25">
      <c r="A243" s="45" t="s">
        <v>52</v>
      </c>
      <c r="B243" s="45" t="s">
        <v>53</v>
      </c>
      <c r="C243" s="45" t="s">
        <v>6</v>
      </c>
      <c r="D243" s="45" t="s">
        <v>7</v>
      </c>
      <c r="E243" s="46">
        <v>187</v>
      </c>
      <c r="F243" s="24">
        <v>0</v>
      </c>
      <c r="G243" s="25">
        <v>0</v>
      </c>
      <c r="H243" s="26">
        <v>73</v>
      </c>
      <c r="I243" s="27">
        <v>0.39037433155080198</v>
      </c>
      <c r="J243" s="28">
        <v>181</v>
      </c>
      <c r="K243" s="29">
        <v>0.967914438502674</v>
      </c>
      <c r="L243" s="34">
        <v>6</v>
      </c>
      <c r="M243" s="35">
        <v>3.20855614973262E-2</v>
      </c>
    </row>
    <row r="244" spans="1:13" ht="30" x14ac:dyDescent="0.25">
      <c r="A244" s="45" t="s">
        <v>479</v>
      </c>
      <c r="B244" s="45" t="s">
        <v>480</v>
      </c>
      <c r="C244" s="45" t="s">
        <v>440</v>
      </c>
      <c r="D244" s="45" t="s">
        <v>74</v>
      </c>
      <c r="E244" s="46">
        <v>988</v>
      </c>
      <c r="F244" s="24">
        <v>2</v>
      </c>
      <c r="G244" s="25">
        <v>2.0242914979757098E-3</v>
      </c>
      <c r="H244" s="26">
        <v>335</v>
      </c>
      <c r="I244" s="27">
        <v>0.33906882591093102</v>
      </c>
      <c r="J244" s="28">
        <v>956</v>
      </c>
      <c r="K244" s="29">
        <v>0.96761133603238902</v>
      </c>
      <c r="L244" s="34">
        <v>32</v>
      </c>
      <c r="M244" s="35">
        <v>3.2388663967611302E-2</v>
      </c>
    </row>
    <row r="245" spans="1:13" ht="30" x14ac:dyDescent="0.25">
      <c r="A245" s="45" t="s">
        <v>301</v>
      </c>
      <c r="B245" s="45" t="s">
        <v>302</v>
      </c>
      <c r="C245" s="45" t="s">
        <v>270</v>
      </c>
      <c r="D245" s="45" t="s">
        <v>254</v>
      </c>
      <c r="E245" s="46">
        <v>1523</v>
      </c>
      <c r="F245" s="24">
        <v>25</v>
      </c>
      <c r="G245" s="25">
        <v>1.64149704530532E-2</v>
      </c>
      <c r="H245" s="26">
        <v>971</v>
      </c>
      <c r="I245" s="27">
        <v>0.63755745239658601</v>
      </c>
      <c r="J245" s="28">
        <v>1494</v>
      </c>
      <c r="K245" s="29">
        <v>0.98095863427445795</v>
      </c>
      <c r="L245" s="34">
        <v>29</v>
      </c>
      <c r="M245" s="35">
        <v>1.9041365725541701E-2</v>
      </c>
    </row>
    <row r="246" spans="1:13" x14ac:dyDescent="0.25">
      <c r="A246" s="45" t="s">
        <v>161</v>
      </c>
      <c r="B246" s="45" t="s">
        <v>162</v>
      </c>
      <c r="C246" s="45" t="s">
        <v>130</v>
      </c>
      <c r="D246" s="45" t="s">
        <v>63</v>
      </c>
      <c r="E246" s="46">
        <v>4421</v>
      </c>
      <c r="F246" s="24">
        <v>91</v>
      </c>
      <c r="G246" s="25">
        <v>2.0583578375933002E-2</v>
      </c>
      <c r="H246" s="26">
        <v>4258</v>
      </c>
      <c r="I246" s="27">
        <v>0.96313051345849399</v>
      </c>
      <c r="J246" s="28">
        <v>4409</v>
      </c>
      <c r="K246" s="29">
        <v>0.99728568197240397</v>
      </c>
      <c r="L246" s="34">
        <v>12</v>
      </c>
      <c r="M246" s="35">
        <v>2.7143180275955702E-3</v>
      </c>
    </row>
    <row r="247" spans="1:13" ht="30" x14ac:dyDescent="0.25">
      <c r="A247" s="45" t="s">
        <v>481</v>
      </c>
      <c r="B247" s="45" t="s">
        <v>482</v>
      </c>
      <c r="C247" s="45" t="s">
        <v>440</v>
      </c>
      <c r="D247" s="45" t="s">
        <v>74</v>
      </c>
      <c r="E247" s="46">
        <v>2434</v>
      </c>
      <c r="F247" s="24">
        <v>1194</v>
      </c>
      <c r="G247" s="25">
        <v>0.49055053410024702</v>
      </c>
      <c r="H247" s="26">
        <v>2177</v>
      </c>
      <c r="I247" s="27">
        <v>0.89441248972884102</v>
      </c>
      <c r="J247" s="28">
        <v>2408</v>
      </c>
      <c r="K247" s="29">
        <v>0.98931799506984397</v>
      </c>
      <c r="L247" s="34">
        <v>26</v>
      </c>
      <c r="M247" s="35">
        <v>1.06820049301561E-2</v>
      </c>
    </row>
    <row r="248" spans="1:13" ht="30" x14ac:dyDescent="0.25">
      <c r="A248" s="45" t="s">
        <v>483</v>
      </c>
      <c r="B248" s="45" t="s">
        <v>440</v>
      </c>
      <c r="C248" s="45" t="s">
        <v>440</v>
      </c>
      <c r="D248" s="45" t="s">
        <v>74</v>
      </c>
      <c r="E248" s="46">
        <v>451</v>
      </c>
      <c r="F248" s="24">
        <v>228</v>
      </c>
      <c r="G248" s="25">
        <v>0.50554323725055395</v>
      </c>
      <c r="H248" s="26">
        <v>298</v>
      </c>
      <c r="I248" s="27">
        <v>0.66075388026607496</v>
      </c>
      <c r="J248" s="28">
        <v>446</v>
      </c>
      <c r="K248" s="29">
        <v>0.988913525498891</v>
      </c>
      <c r="L248" s="34">
        <v>5</v>
      </c>
      <c r="M248" s="35">
        <v>1.10864745011086E-2</v>
      </c>
    </row>
    <row r="249" spans="1:13" x14ac:dyDescent="0.25">
      <c r="A249" s="45" t="s">
        <v>529</v>
      </c>
      <c r="B249" s="45" t="s">
        <v>486</v>
      </c>
      <c r="C249" s="45" t="s">
        <v>486</v>
      </c>
      <c r="D249" s="45" t="s">
        <v>21</v>
      </c>
      <c r="E249" s="46">
        <v>1478</v>
      </c>
      <c r="F249" s="24">
        <v>21</v>
      </c>
      <c r="G249" s="25">
        <v>1.4208389715832199E-2</v>
      </c>
      <c r="H249" s="26">
        <v>1438</v>
      </c>
      <c r="I249" s="27">
        <v>0.97293640054127195</v>
      </c>
      <c r="J249" s="28">
        <v>1470</v>
      </c>
      <c r="K249" s="29">
        <v>0.99458728010825403</v>
      </c>
      <c r="L249" s="34">
        <v>8</v>
      </c>
      <c r="M249" s="35">
        <v>5.4127198917456E-3</v>
      </c>
    </row>
    <row r="250" spans="1:13" ht="60" x14ac:dyDescent="0.25">
      <c r="A250" s="45" t="s">
        <v>87</v>
      </c>
      <c r="B250" s="45" t="s">
        <v>88</v>
      </c>
      <c r="C250" s="45" t="s">
        <v>56</v>
      </c>
      <c r="D250" s="45" t="s">
        <v>89</v>
      </c>
      <c r="E250" s="46">
        <v>1715</v>
      </c>
      <c r="F250" s="24">
        <v>4</v>
      </c>
      <c r="G250" s="25">
        <v>2.3323615160349902E-3</v>
      </c>
      <c r="H250" s="26">
        <v>1587</v>
      </c>
      <c r="I250" s="27">
        <v>0.92536443148687997</v>
      </c>
      <c r="J250" s="28">
        <v>1712</v>
      </c>
      <c r="K250" s="29">
        <v>0.99825072886297395</v>
      </c>
      <c r="L250" s="34">
        <v>3</v>
      </c>
      <c r="M250" s="35">
        <v>1.7492711370262399E-3</v>
      </c>
    </row>
    <row r="251" spans="1:13" x14ac:dyDescent="0.25">
      <c r="A251" s="45" t="s">
        <v>163</v>
      </c>
      <c r="B251" s="45" t="s">
        <v>164</v>
      </c>
      <c r="C251" s="45" t="s">
        <v>130</v>
      </c>
      <c r="D251" s="45" t="s">
        <v>63</v>
      </c>
      <c r="E251" s="46">
        <v>1740</v>
      </c>
      <c r="F251" s="24">
        <v>48</v>
      </c>
      <c r="G251" s="25">
        <v>2.7586206896551699E-2</v>
      </c>
      <c r="H251" s="26">
        <v>1740</v>
      </c>
      <c r="I251" s="27">
        <v>1</v>
      </c>
      <c r="J251" s="28">
        <v>1740</v>
      </c>
      <c r="K251" s="29">
        <v>1</v>
      </c>
      <c r="L251" s="34">
        <v>0</v>
      </c>
      <c r="M251" s="35">
        <v>0</v>
      </c>
    </row>
    <row r="252" spans="1:13" ht="60" x14ac:dyDescent="0.25">
      <c r="A252" s="45" t="s">
        <v>265</v>
      </c>
      <c r="B252" s="45" t="s">
        <v>266</v>
      </c>
      <c r="C252" s="45" t="s">
        <v>246</v>
      </c>
      <c r="D252" s="45" t="s">
        <v>267</v>
      </c>
      <c r="E252" s="46">
        <v>874</v>
      </c>
      <c r="F252" s="24">
        <v>0</v>
      </c>
      <c r="G252" s="25">
        <v>0</v>
      </c>
      <c r="H252" s="26">
        <v>149</v>
      </c>
      <c r="I252" s="27">
        <v>0.17048054919908501</v>
      </c>
      <c r="J252" s="28">
        <v>789</v>
      </c>
      <c r="K252" s="29">
        <v>0.902745995423341</v>
      </c>
      <c r="L252" s="34">
        <v>85</v>
      </c>
      <c r="M252" s="35">
        <v>9.7254004576659003E-2</v>
      </c>
    </row>
    <row r="253" spans="1:13" x14ac:dyDescent="0.25">
      <c r="A253" s="45" t="s">
        <v>434</v>
      </c>
      <c r="B253" s="45" t="s">
        <v>435</v>
      </c>
      <c r="C253" s="45" t="s">
        <v>297</v>
      </c>
      <c r="D253" s="45" t="s">
        <v>254</v>
      </c>
      <c r="E253" s="46">
        <v>782</v>
      </c>
      <c r="F253" s="24">
        <v>0</v>
      </c>
      <c r="G253" s="25">
        <v>0</v>
      </c>
      <c r="H253" s="26">
        <v>396</v>
      </c>
      <c r="I253" s="27">
        <v>0.50639386189258295</v>
      </c>
      <c r="J253" s="28">
        <v>759</v>
      </c>
      <c r="K253" s="29">
        <v>0.97058823529411797</v>
      </c>
      <c r="L253" s="34">
        <v>23</v>
      </c>
      <c r="M253" s="35">
        <v>2.9411764705882401E-2</v>
      </c>
    </row>
    <row r="254" spans="1:13" ht="30" x14ac:dyDescent="0.25">
      <c r="A254" s="45" t="s">
        <v>90</v>
      </c>
      <c r="B254" s="45" t="s">
        <v>91</v>
      </c>
      <c r="C254" s="45" t="s">
        <v>56</v>
      </c>
      <c r="D254" s="45" t="s">
        <v>57</v>
      </c>
      <c r="E254" s="46">
        <v>390</v>
      </c>
      <c r="F254" s="24">
        <v>3</v>
      </c>
      <c r="G254" s="25">
        <v>7.6923076923076901E-3</v>
      </c>
      <c r="H254" s="26">
        <v>354</v>
      </c>
      <c r="I254" s="27">
        <v>0.90769230769230802</v>
      </c>
      <c r="J254" s="28">
        <v>366</v>
      </c>
      <c r="K254" s="29">
        <v>0.93846153846153801</v>
      </c>
      <c r="L254" s="34">
        <v>24</v>
      </c>
      <c r="M254" s="35">
        <v>6.15384615384615E-2</v>
      </c>
    </row>
    <row r="255" spans="1:13" x14ac:dyDescent="0.25">
      <c r="A255" s="45" t="s">
        <v>530</v>
      </c>
      <c r="B255" s="45" t="s">
        <v>531</v>
      </c>
      <c r="C255" s="45" t="s">
        <v>486</v>
      </c>
      <c r="D255" s="45" t="s">
        <v>21</v>
      </c>
      <c r="E255" s="46">
        <v>1904</v>
      </c>
      <c r="F255" s="24">
        <v>625</v>
      </c>
      <c r="G255" s="25">
        <v>0.32825630252100801</v>
      </c>
      <c r="H255" s="26">
        <v>1790</v>
      </c>
      <c r="I255" s="27">
        <v>0.94012605042016795</v>
      </c>
      <c r="J255" s="28">
        <v>1854</v>
      </c>
      <c r="K255" s="29">
        <v>0.97373949579831898</v>
      </c>
      <c r="L255" s="34">
        <v>50</v>
      </c>
      <c r="M255" s="35">
        <v>2.62605042016807E-2</v>
      </c>
    </row>
    <row r="256" spans="1:13" x14ac:dyDescent="0.25">
      <c r="A256" s="45" t="s">
        <v>436</v>
      </c>
      <c r="B256" s="45" t="s">
        <v>437</v>
      </c>
      <c r="C256" s="45" t="s">
        <v>297</v>
      </c>
      <c r="D256" s="45" t="s">
        <v>254</v>
      </c>
      <c r="E256" s="46">
        <v>475</v>
      </c>
      <c r="F256" s="24">
        <v>2</v>
      </c>
      <c r="G256" s="25">
        <v>4.2105263157894701E-3</v>
      </c>
      <c r="H256" s="26">
        <v>243</v>
      </c>
      <c r="I256" s="27">
        <v>0.51157894736842102</v>
      </c>
      <c r="J256" s="28">
        <v>423</v>
      </c>
      <c r="K256" s="29">
        <v>0.89052631578947405</v>
      </c>
      <c r="L256" s="34">
        <v>52</v>
      </c>
      <c r="M256" s="35">
        <v>0.109473684210526</v>
      </c>
    </row>
    <row r="257" spans="1:13" s="2" customFormat="1" x14ac:dyDescent="0.25">
      <c r="A257" s="43"/>
      <c r="B257" s="43"/>
      <c r="C257" s="43"/>
      <c r="D257" s="43"/>
      <c r="E257" s="10"/>
      <c r="F257" s="30"/>
      <c r="G257" s="30"/>
      <c r="H257" s="31"/>
      <c r="I257" s="31"/>
      <c r="J257" s="32"/>
      <c r="K257" s="32"/>
      <c r="L257" s="36"/>
      <c r="M257" s="36"/>
    </row>
    <row r="258" spans="1:13" s="3" customFormat="1" x14ac:dyDescent="0.25">
      <c r="A258" s="44" t="s">
        <v>532</v>
      </c>
      <c r="B258" s="44"/>
      <c r="C258" s="44"/>
      <c r="D258" s="44"/>
      <c r="E258" s="47">
        <f>SUM(E2:E256)</f>
        <v>310633</v>
      </c>
      <c r="F258" s="14">
        <f>SUM(F2:F256)</f>
        <v>90728</v>
      </c>
      <c r="G258" s="18">
        <f>F258/E258</f>
        <v>0.29207457031287726</v>
      </c>
      <c r="H258" s="15">
        <f>SUM(H2:H256)</f>
        <v>249439</v>
      </c>
      <c r="I258" s="20">
        <f>H258/E258</f>
        <v>0.80300225668232283</v>
      </c>
      <c r="J258" s="16">
        <f>SUM(J2:J256)</f>
        <v>298719</v>
      </c>
      <c r="K258" s="22">
        <f>J258/E258</f>
        <v>0.9616460582101708</v>
      </c>
      <c r="L258" s="37">
        <f>SUM(L2:L256)</f>
        <v>11914</v>
      </c>
      <c r="M258" s="38">
        <f>L258/E258</f>
        <v>3.8353941789829156E-2</v>
      </c>
    </row>
    <row r="259" spans="1:13" s="2" customForma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6168-D2BA-4083-8670-7CE5E672BC82}">
  <dimension ref="A1:J17"/>
  <sheetViews>
    <sheetView workbookViewId="0">
      <selection activeCell="D6" sqref="D6"/>
    </sheetView>
  </sheetViews>
  <sheetFormatPr defaultRowHeight="15" x14ac:dyDescent="0.25"/>
  <cols>
    <col min="1" max="1" width="16.28515625" style="2" customWidth="1"/>
    <col min="2" max="3" width="14" style="2" customWidth="1"/>
    <col min="4" max="4" width="12.85546875" style="2" customWidth="1"/>
    <col min="5" max="9" width="14" style="2" customWidth="1"/>
    <col min="10" max="10" width="15.140625" style="2" customWidth="1"/>
  </cols>
  <sheetData>
    <row r="1" spans="1:10" s="1" customFormat="1" ht="45" x14ac:dyDescent="0.25">
      <c r="A1" s="9" t="s">
        <v>2</v>
      </c>
      <c r="B1" s="23" t="s">
        <v>539</v>
      </c>
      <c r="C1" s="9" t="s">
        <v>547</v>
      </c>
      <c r="D1" s="9" t="s">
        <v>541</v>
      </c>
      <c r="E1" s="9" t="s">
        <v>548</v>
      </c>
      <c r="F1" s="9" t="s">
        <v>549</v>
      </c>
      <c r="G1" s="9" t="s">
        <v>550</v>
      </c>
      <c r="H1" s="9" t="s">
        <v>551</v>
      </c>
      <c r="I1" s="9" t="s">
        <v>545</v>
      </c>
      <c r="J1" s="9" t="s">
        <v>546</v>
      </c>
    </row>
    <row r="2" spans="1:10" x14ac:dyDescent="0.25">
      <c r="A2" s="48" t="s">
        <v>6</v>
      </c>
      <c r="B2" s="50">
        <v>17980</v>
      </c>
      <c r="C2" s="11">
        <v>2138</v>
      </c>
      <c r="D2" s="17">
        <f>C2/B2</f>
        <v>0.1189098998887653</v>
      </c>
      <c r="E2" s="12">
        <v>11922</v>
      </c>
      <c r="F2" s="19">
        <f>E2/B2</f>
        <v>0.66307007786429362</v>
      </c>
      <c r="G2" s="13">
        <v>17046</v>
      </c>
      <c r="H2" s="21">
        <f>G2/B2</f>
        <v>0.94805339265850941</v>
      </c>
      <c r="I2" s="39">
        <v>934</v>
      </c>
      <c r="J2" s="40">
        <f>I2/B2</f>
        <v>5.1946607341490543E-2</v>
      </c>
    </row>
    <row r="3" spans="1:10" x14ac:dyDescent="0.25">
      <c r="A3" s="48" t="s">
        <v>56</v>
      </c>
      <c r="B3" s="50">
        <v>20783</v>
      </c>
      <c r="C3" s="11">
        <v>329</v>
      </c>
      <c r="D3" s="17">
        <f t="shared" ref="D3:D17" si="0">C3/B3</f>
        <v>1.5830245874031659E-2</v>
      </c>
      <c r="E3" s="12">
        <v>17484</v>
      </c>
      <c r="F3" s="19">
        <f t="shared" ref="F3:F17" si="1">E3/B3</f>
        <v>0.84126449501996825</v>
      </c>
      <c r="G3" s="13">
        <v>19937</v>
      </c>
      <c r="H3" s="21">
        <f t="shared" ref="H3:H17" si="2">G3/B3</f>
        <v>0.95929365346677575</v>
      </c>
      <c r="I3" s="39">
        <v>846</v>
      </c>
      <c r="J3" s="40">
        <f t="shared" ref="J3:J17" si="3">I3/B3</f>
        <v>4.0706346533224268E-2</v>
      </c>
    </row>
    <row r="4" spans="1:10" x14ac:dyDescent="0.25">
      <c r="A4" s="48" t="s">
        <v>94</v>
      </c>
      <c r="B4" s="50">
        <v>16080</v>
      </c>
      <c r="C4" s="11">
        <v>498</v>
      </c>
      <c r="D4" s="17">
        <f t="shared" si="0"/>
        <v>3.0970149253731344E-2</v>
      </c>
      <c r="E4" s="12">
        <v>9308</v>
      </c>
      <c r="F4" s="19">
        <f t="shared" si="1"/>
        <v>0.57885572139303487</v>
      </c>
      <c r="G4" s="13">
        <v>14174</v>
      </c>
      <c r="H4" s="21">
        <f t="shared" si="2"/>
        <v>0.88146766169154234</v>
      </c>
      <c r="I4" s="39">
        <v>1906</v>
      </c>
      <c r="J4" s="40">
        <f t="shared" si="3"/>
        <v>0.1185323383084577</v>
      </c>
    </row>
    <row r="5" spans="1:10" x14ac:dyDescent="0.25">
      <c r="A5" s="48" t="s">
        <v>130</v>
      </c>
      <c r="B5" s="50">
        <v>58085</v>
      </c>
      <c r="C5" s="11">
        <v>14596</v>
      </c>
      <c r="D5" s="17">
        <f t="shared" si="0"/>
        <v>0.25128690711887752</v>
      </c>
      <c r="E5" s="12">
        <v>55748</v>
      </c>
      <c r="F5" s="19">
        <f t="shared" si="1"/>
        <v>0.95976586037703371</v>
      </c>
      <c r="G5" s="13">
        <v>57751</v>
      </c>
      <c r="H5" s="21">
        <f t="shared" si="2"/>
        <v>0.9942498063183266</v>
      </c>
      <c r="I5" s="39">
        <v>334</v>
      </c>
      <c r="J5" s="40">
        <f t="shared" si="3"/>
        <v>5.7501936816734094E-3</v>
      </c>
    </row>
    <row r="6" spans="1:10" x14ac:dyDescent="0.25">
      <c r="A6" s="48" t="s">
        <v>140</v>
      </c>
      <c r="B6" s="50">
        <v>5490</v>
      </c>
      <c r="C6" s="11">
        <v>552</v>
      </c>
      <c r="D6" s="17">
        <f t="shared" si="0"/>
        <v>0.1005464480874317</v>
      </c>
      <c r="E6" s="12">
        <v>2491</v>
      </c>
      <c r="F6" s="19">
        <f t="shared" si="1"/>
        <v>0.45373406193078325</v>
      </c>
      <c r="G6" s="13">
        <v>4461</v>
      </c>
      <c r="H6" s="21">
        <f t="shared" si="2"/>
        <v>0.812568306010929</v>
      </c>
      <c r="I6" s="39">
        <v>1029</v>
      </c>
      <c r="J6" s="40">
        <f t="shared" si="3"/>
        <v>0.18743169398907103</v>
      </c>
    </row>
    <row r="7" spans="1:10" x14ac:dyDescent="0.25">
      <c r="A7" s="48" t="s">
        <v>205</v>
      </c>
      <c r="B7" s="50">
        <v>22866</v>
      </c>
      <c r="C7" s="11">
        <v>1919</v>
      </c>
      <c r="D7" s="17">
        <f t="shared" si="0"/>
        <v>8.3923729554797516E-2</v>
      </c>
      <c r="E7" s="12">
        <v>17776</v>
      </c>
      <c r="F7" s="19">
        <f t="shared" si="1"/>
        <v>0.77739875798128222</v>
      </c>
      <c r="G7" s="13">
        <v>22522</v>
      </c>
      <c r="H7" s="21">
        <f t="shared" si="2"/>
        <v>0.98495582961602379</v>
      </c>
      <c r="I7" s="39">
        <v>344</v>
      </c>
      <c r="J7" s="40">
        <f t="shared" si="3"/>
        <v>1.5044170383976209E-2</v>
      </c>
    </row>
    <row r="8" spans="1:10" x14ac:dyDescent="0.25">
      <c r="A8" s="48" t="s">
        <v>236</v>
      </c>
      <c r="B8" s="50">
        <v>6368</v>
      </c>
      <c r="C8" s="11">
        <v>4</v>
      </c>
      <c r="D8" s="17">
        <f t="shared" si="0"/>
        <v>6.2814070351758795E-4</v>
      </c>
      <c r="E8" s="12">
        <v>4666</v>
      </c>
      <c r="F8" s="19">
        <f t="shared" si="1"/>
        <v>0.73272613065326631</v>
      </c>
      <c r="G8" s="13">
        <v>6333</v>
      </c>
      <c r="H8" s="21">
        <f t="shared" si="2"/>
        <v>0.99450376884422109</v>
      </c>
      <c r="I8" s="39">
        <v>35</v>
      </c>
      <c r="J8" s="40">
        <f t="shared" si="3"/>
        <v>5.4962311557788949E-3</v>
      </c>
    </row>
    <row r="9" spans="1:10" x14ac:dyDescent="0.25">
      <c r="A9" s="48" t="s">
        <v>246</v>
      </c>
      <c r="B9" s="50">
        <v>13097</v>
      </c>
      <c r="C9" s="11">
        <v>607</v>
      </c>
      <c r="D9" s="17">
        <f t="shared" si="0"/>
        <v>4.6346491562953347E-2</v>
      </c>
      <c r="E9" s="12">
        <v>7506</v>
      </c>
      <c r="F9" s="19">
        <f t="shared" si="1"/>
        <v>0.57310834542261591</v>
      </c>
      <c r="G9" s="13">
        <v>11988</v>
      </c>
      <c r="H9" s="21">
        <f t="shared" si="2"/>
        <v>0.9153241200274872</v>
      </c>
      <c r="I9" s="39">
        <v>1109</v>
      </c>
      <c r="J9" s="40">
        <f t="shared" si="3"/>
        <v>8.4675879972512788E-2</v>
      </c>
    </row>
    <row r="10" spans="1:10" x14ac:dyDescent="0.25">
      <c r="A10" s="48" t="s">
        <v>270</v>
      </c>
      <c r="B10" s="50">
        <v>15816</v>
      </c>
      <c r="C10" s="11">
        <v>8716</v>
      </c>
      <c r="D10" s="17">
        <f t="shared" si="0"/>
        <v>0.5510875063227112</v>
      </c>
      <c r="E10" s="12">
        <v>11467</v>
      </c>
      <c r="F10" s="19">
        <f t="shared" si="1"/>
        <v>0.72502529084471423</v>
      </c>
      <c r="G10" s="13">
        <v>14483</v>
      </c>
      <c r="H10" s="21">
        <f t="shared" si="2"/>
        <v>0.91571825998988365</v>
      </c>
      <c r="I10" s="39">
        <v>1333</v>
      </c>
      <c r="J10" s="40">
        <f t="shared" si="3"/>
        <v>8.4281740010116332E-2</v>
      </c>
    </row>
    <row r="11" spans="1:10" x14ac:dyDescent="0.25">
      <c r="A11" s="48" t="s">
        <v>305</v>
      </c>
      <c r="B11" s="50">
        <v>16717</v>
      </c>
      <c r="C11" s="11">
        <v>959</v>
      </c>
      <c r="D11" s="17">
        <f t="shared" si="0"/>
        <v>5.7366752407728656E-2</v>
      </c>
      <c r="E11" s="12">
        <v>9897</v>
      </c>
      <c r="F11" s="19">
        <f t="shared" si="1"/>
        <v>0.59203206316922896</v>
      </c>
      <c r="G11" s="13">
        <v>15635</v>
      </c>
      <c r="H11" s="21">
        <f t="shared" si="2"/>
        <v>0.93527546808637918</v>
      </c>
      <c r="I11" s="39">
        <v>1082</v>
      </c>
      <c r="J11" s="40">
        <f t="shared" si="3"/>
        <v>6.4724531913620861E-2</v>
      </c>
    </row>
    <row r="12" spans="1:10" x14ac:dyDescent="0.25">
      <c r="A12" s="48" t="s">
        <v>344</v>
      </c>
      <c r="B12" s="50">
        <v>30978</v>
      </c>
      <c r="C12" s="11">
        <v>20529</v>
      </c>
      <c r="D12" s="17">
        <f t="shared" si="0"/>
        <v>0.66269610691458458</v>
      </c>
      <c r="E12" s="12">
        <v>28282</v>
      </c>
      <c r="F12" s="19">
        <f t="shared" si="1"/>
        <v>0.91297049519013496</v>
      </c>
      <c r="G12" s="13">
        <v>30168</v>
      </c>
      <c r="H12" s="21">
        <f t="shared" si="2"/>
        <v>0.97385241138872747</v>
      </c>
      <c r="I12" s="39">
        <v>810</v>
      </c>
      <c r="J12" s="40">
        <f t="shared" si="3"/>
        <v>2.6147588611272515E-2</v>
      </c>
    </row>
    <row r="13" spans="1:10" x14ac:dyDescent="0.25">
      <c r="A13" s="48" t="s">
        <v>297</v>
      </c>
      <c r="B13" s="50">
        <v>27121</v>
      </c>
      <c r="C13" s="11">
        <v>11142</v>
      </c>
      <c r="D13" s="17">
        <f t="shared" si="0"/>
        <v>0.41082555952951588</v>
      </c>
      <c r="E13" s="12">
        <v>20532</v>
      </c>
      <c r="F13" s="19">
        <f t="shared" si="1"/>
        <v>0.757051731130858</v>
      </c>
      <c r="G13" s="13">
        <v>26335</v>
      </c>
      <c r="H13" s="21">
        <f t="shared" si="2"/>
        <v>0.9710187677445522</v>
      </c>
      <c r="I13" s="39">
        <v>786</v>
      </c>
      <c r="J13" s="40">
        <f t="shared" si="3"/>
        <v>2.8981232255447808E-2</v>
      </c>
    </row>
    <row r="14" spans="1:10" x14ac:dyDescent="0.25">
      <c r="A14" s="48" t="s">
        <v>440</v>
      </c>
      <c r="B14" s="50">
        <v>27162</v>
      </c>
      <c r="C14" s="11">
        <v>10439</v>
      </c>
      <c r="D14" s="17">
        <f t="shared" si="0"/>
        <v>0.384323687504602</v>
      </c>
      <c r="E14" s="12">
        <v>21321</v>
      </c>
      <c r="F14" s="19">
        <f t="shared" si="1"/>
        <v>0.78495692511597082</v>
      </c>
      <c r="G14" s="13">
        <v>26097</v>
      </c>
      <c r="H14" s="21">
        <f t="shared" si="2"/>
        <v>0.96079081069140715</v>
      </c>
      <c r="I14" s="39">
        <v>1065</v>
      </c>
      <c r="J14" s="40">
        <f t="shared" si="3"/>
        <v>3.9209189308592886E-2</v>
      </c>
    </row>
    <row r="15" spans="1:10" x14ac:dyDescent="0.25">
      <c r="A15" s="48" t="s">
        <v>486</v>
      </c>
      <c r="B15" s="50">
        <v>32090</v>
      </c>
      <c r="C15" s="11">
        <v>18300</v>
      </c>
      <c r="D15" s="17">
        <f t="shared" si="0"/>
        <v>0.57027111249610474</v>
      </c>
      <c r="E15" s="12">
        <v>31039</v>
      </c>
      <c r="F15" s="19">
        <f t="shared" si="1"/>
        <v>0.96724836397631664</v>
      </c>
      <c r="G15" s="13">
        <v>31789</v>
      </c>
      <c r="H15" s="21">
        <f t="shared" si="2"/>
        <v>0.99062013088189471</v>
      </c>
      <c r="I15" s="39">
        <v>301</v>
      </c>
      <c r="J15" s="40">
        <f t="shared" si="3"/>
        <v>9.3798691181053283E-3</v>
      </c>
    </row>
    <row r="16" spans="1:10" x14ac:dyDescent="0.25">
      <c r="A16" s="48"/>
      <c r="B16" s="50"/>
      <c r="C16" s="11"/>
      <c r="D16" s="17"/>
      <c r="E16" s="12"/>
      <c r="F16" s="19"/>
      <c r="G16" s="13"/>
      <c r="H16" s="21"/>
      <c r="I16" s="39"/>
      <c r="J16" s="40"/>
    </row>
    <row r="17" spans="1:10" x14ac:dyDescent="0.25">
      <c r="A17" s="49" t="s">
        <v>4</v>
      </c>
      <c r="B17" s="47">
        <v>310633</v>
      </c>
      <c r="C17" s="14">
        <v>90728</v>
      </c>
      <c r="D17" s="18">
        <f t="shared" si="0"/>
        <v>0.29207457031287726</v>
      </c>
      <c r="E17" s="15">
        <v>249439</v>
      </c>
      <c r="F17" s="20">
        <f t="shared" si="1"/>
        <v>0.80300225668232283</v>
      </c>
      <c r="G17" s="16">
        <v>298719</v>
      </c>
      <c r="H17" s="22">
        <f t="shared" si="2"/>
        <v>0.9616460582101708</v>
      </c>
      <c r="I17" s="37">
        <v>11914</v>
      </c>
      <c r="J17" s="38">
        <f t="shared" si="3"/>
        <v>3.8353941789829156E-2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E14E-0750-41FA-9902-752ACC8C9E68}">
  <dimension ref="A1:J16"/>
  <sheetViews>
    <sheetView workbookViewId="0">
      <selection activeCell="C9" sqref="C9"/>
    </sheetView>
  </sheetViews>
  <sheetFormatPr defaultRowHeight="15" x14ac:dyDescent="0.25"/>
  <cols>
    <col min="1" max="1" width="42.28515625" style="2" customWidth="1"/>
    <col min="2" max="3" width="14" style="2" customWidth="1"/>
    <col min="4" max="4" width="12.85546875" style="2" customWidth="1"/>
    <col min="5" max="9" width="14" style="2" customWidth="1"/>
    <col min="10" max="10" width="15.140625" style="2" customWidth="1"/>
  </cols>
  <sheetData>
    <row r="1" spans="1:10" s="1" customFormat="1" ht="45" x14ac:dyDescent="0.25">
      <c r="A1" s="23" t="s">
        <v>3</v>
      </c>
      <c r="B1" s="23" t="s">
        <v>539</v>
      </c>
      <c r="C1" s="9" t="s">
        <v>547</v>
      </c>
      <c r="D1" s="9" t="s">
        <v>541</v>
      </c>
      <c r="E1" s="9" t="s">
        <v>548</v>
      </c>
      <c r="F1" s="9" t="s">
        <v>549</v>
      </c>
      <c r="G1" s="9" t="s">
        <v>550</v>
      </c>
      <c r="H1" s="9" t="s">
        <v>551</v>
      </c>
      <c r="I1" s="9" t="s">
        <v>545</v>
      </c>
      <c r="J1" s="9" t="s">
        <v>546</v>
      </c>
    </row>
    <row r="2" spans="1:10" x14ac:dyDescent="0.25">
      <c r="A2" s="48" t="s">
        <v>540</v>
      </c>
      <c r="B2" s="50">
        <v>100391</v>
      </c>
      <c r="C2" s="11">
        <v>34519</v>
      </c>
      <c r="D2" s="17">
        <f>C2/B2</f>
        <v>0.34384556384536463</v>
      </c>
      <c r="E2" s="12">
        <v>93289</v>
      </c>
      <c r="F2" s="19">
        <f>E2/B2</f>
        <v>0.92925660666792842</v>
      </c>
      <c r="G2" s="13">
        <v>99450</v>
      </c>
      <c r="H2" s="21">
        <f>G2/B2</f>
        <v>0.99062664979928483</v>
      </c>
      <c r="I2" s="39">
        <v>941</v>
      </c>
      <c r="J2" s="40">
        <f>I2/B2</f>
        <v>9.3733502007152039E-3</v>
      </c>
    </row>
    <row r="3" spans="1:10" x14ac:dyDescent="0.25">
      <c r="A3" s="48" t="s">
        <v>7</v>
      </c>
      <c r="B3" s="50">
        <v>17323</v>
      </c>
      <c r="C3" s="11">
        <v>1640</v>
      </c>
      <c r="D3" s="17">
        <f t="shared" ref="D3:D16" si="0">C3/B3</f>
        <v>9.4671823587138493E-2</v>
      </c>
      <c r="E3" s="12">
        <v>11424</v>
      </c>
      <c r="F3" s="19">
        <f t="shared" ref="F3:F16" si="1">E3/B3</f>
        <v>0.65947006869479885</v>
      </c>
      <c r="G3" s="13">
        <v>16448</v>
      </c>
      <c r="H3" s="21">
        <f t="shared" ref="H3:H16" si="2">G3/B3</f>
        <v>0.9494891185129597</v>
      </c>
      <c r="I3" s="39">
        <v>875</v>
      </c>
      <c r="J3" s="40">
        <f t="shared" ref="J3:J16" si="3">I3/B3</f>
        <v>5.0510881487040353E-2</v>
      </c>
    </row>
    <row r="4" spans="1:10" x14ac:dyDescent="0.25">
      <c r="A4" s="48" t="s">
        <v>254</v>
      </c>
      <c r="B4" s="50">
        <v>26145</v>
      </c>
      <c r="C4" s="11">
        <v>9916</v>
      </c>
      <c r="D4" s="17">
        <f t="shared" si="0"/>
        <v>0.3792694587875311</v>
      </c>
      <c r="E4" s="12">
        <v>20355</v>
      </c>
      <c r="F4" s="19">
        <f t="shared" si="1"/>
        <v>0.77854274239816412</v>
      </c>
      <c r="G4" s="13">
        <v>25277</v>
      </c>
      <c r="H4" s="21">
        <f t="shared" si="2"/>
        <v>0.96680053547523426</v>
      </c>
      <c r="I4" s="39">
        <v>868</v>
      </c>
      <c r="J4" s="40">
        <f t="shared" si="3"/>
        <v>3.3199464524765729E-2</v>
      </c>
    </row>
    <row r="5" spans="1:10" x14ac:dyDescent="0.25">
      <c r="A5" s="48" t="s">
        <v>298</v>
      </c>
      <c r="B5" s="50">
        <v>622</v>
      </c>
      <c r="C5" s="11">
        <v>20</v>
      </c>
      <c r="D5" s="17">
        <f t="shared" si="0"/>
        <v>3.215434083601286E-2</v>
      </c>
      <c r="E5" s="12">
        <v>395</v>
      </c>
      <c r="F5" s="19">
        <f t="shared" si="1"/>
        <v>0.635048231511254</v>
      </c>
      <c r="G5" s="13">
        <v>593</v>
      </c>
      <c r="H5" s="21">
        <f t="shared" si="2"/>
        <v>0.95337620578778137</v>
      </c>
      <c r="I5" s="39">
        <v>29</v>
      </c>
      <c r="J5" s="40">
        <f t="shared" si="3"/>
        <v>4.6623794212218649E-2</v>
      </c>
    </row>
    <row r="6" spans="1:10" x14ac:dyDescent="0.25">
      <c r="A6" s="48" t="s">
        <v>74</v>
      </c>
      <c r="B6" s="50">
        <v>24473</v>
      </c>
      <c r="C6" s="11">
        <v>8025</v>
      </c>
      <c r="D6" s="17">
        <f t="shared" si="0"/>
        <v>0.32791239324970378</v>
      </c>
      <c r="E6" s="12">
        <v>17914</v>
      </c>
      <c r="F6" s="19">
        <f t="shared" si="1"/>
        <v>0.73199035671965018</v>
      </c>
      <c r="G6" s="13">
        <v>23322</v>
      </c>
      <c r="H6" s="21">
        <f t="shared" si="2"/>
        <v>0.95296857761614839</v>
      </c>
      <c r="I6" s="39">
        <v>1151</v>
      </c>
      <c r="J6" s="40">
        <f t="shared" si="3"/>
        <v>4.7031422383851593E-2</v>
      </c>
    </row>
    <row r="7" spans="1:10" x14ac:dyDescent="0.25">
      <c r="A7" s="48" t="s">
        <v>89</v>
      </c>
      <c r="B7" s="50">
        <v>3166</v>
      </c>
      <c r="C7" s="11">
        <v>12</v>
      </c>
      <c r="D7" s="17">
        <f t="shared" si="0"/>
        <v>3.7902716361339229E-3</v>
      </c>
      <c r="E7" s="12">
        <v>2874</v>
      </c>
      <c r="F7" s="19">
        <f t="shared" si="1"/>
        <v>0.90777005685407453</v>
      </c>
      <c r="G7" s="13">
        <v>3145</v>
      </c>
      <c r="H7" s="21">
        <f t="shared" si="2"/>
        <v>0.99336702463676563</v>
      </c>
      <c r="I7" s="39">
        <v>21</v>
      </c>
      <c r="J7" s="40">
        <f t="shared" si="3"/>
        <v>6.6329753632343655E-3</v>
      </c>
    </row>
    <row r="8" spans="1:10" x14ac:dyDescent="0.25">
      <c r="A8" s="48" t="s">
        <v>21</v>
      </c>
      <c r="B8" s="50">
        <v>31065</v>
      </c>
      <c r="C8" s="11">
        <v>19202</v>
      </c>
      <c r="D8" s="17">
        <f t="shared" si="0"/>
        <v>0.61812328987606635</v>
      </c>
      <c r="E8" s="12">
        <v>27367</v>
      </c>
      <c r="F8" s="19">
        <f t="shared" si="1"/>
        <v>0.88095927893127313</v>
      </c>
      <c r="G8" s="13">
        <v>29639</v>
      </c>
      <c r="H8" s="21">
        <f t="shared" si="2"/>
        <v>0.95409624979880892</v>
      </c>
      <c r="I8" s="39">
        <v>1426</v>
      </c>
      <c r="J8" s="40">
        <f t="shared" si="3"/>
        <v>4.590375020119105E-2</v>
      </c>
    </row>
    <row r="9" spans="1:10" x14ac:dyDescent="0.25">
      <c r="A9" s="48" t="s">
        <v>247</v>
      </c>
      <c r="B9" s="50">
        <v>11642</v>
      </c>
      <c r="C9" s="11">
        <v>607</v>
      </c>
      <c r="D9" s="17">
        <f t="shared" si="0"/>
        <v>5.2138807764988832E-2</v>
      </c>
      <c r="E9" s="12">
        <v>7119</v>
      </c>
      <c r="F9" s="19">
        <f t="shared" si="1"/>
        <v>0.61149287064078339</v>
      </c>
      <c r="G9" s="13">
        <v>10689</v>
      </c>
      <c r="H9" s="21">
        <f t="shared" si="2"/>
        <v>0.91814121285002581</v>
      </c>
      <c r="I9" s="39">
        <v>953</v>
      </c>
      <c r="J9" s="40">
        <f t="shared" si="3"/>
        <v>8.185878714997423E-2</v>
      </c>
    </row>
    <row r="10" spans="1:10" x14ac:dyDescent="0.25">
      <c r="A10" s="48" t="s">
        <v>95</v>
      </c>
      <c r="B10" s="50">
        <v>36566</v>
      </c>
      <c r="C10" s="11">
        <v>1978</v>
      </c>
      <c r="D10" s="17">
        <f t="shared" si="0"/>
        <v>5.4093967073237437E-2</v>
      </c>
      <c r="E10" s="12">
        <v>20935</v>
      </c>
      <c r="F10" s="19">
        <f t="shared" si="1"/>
        <v>0.57252639063610999</v>
      </c>
      <c r="G10" s="13">
        <v>32822</v>
      </c>
      <c r="H10" s="21">
        <f t="shared" si="2"/>
        <v>0.89760980145490343</v>
      </c>
      <c r="I10" s="39">
        <v>3744</v>
      </c>
      <c r="J10" s="40">
        <f t="shared" si="3"/>
        <v>0.10239019854509654</v>
      </c>
    </row>
    <row r="11" spans="1:10" x14ac:dyDescent="0.25">
      <c r="A11" s="48" t="s">
        <v>267</v>
      </c>
      <c r="B11" s="50">
        <v>874</v>
      </c>
      <c r="C11" s="11">
        <v>0</v>
      </c>
      <c r="D11" s="17">
        <f t="shared" si="0"/>
        <v>0</v>
      </c>
      <c r="E11" s="12">
        <v>149</v>
      </c>
      <c r="F11" s="19">
        <f t="shared" si="1"/>
        <v>0.17048054919908467</v>
      </c>
      <c r="G11" s="13">
        <v>789</v>
      </c>
      <c r="H11" s="21">
        <f t="shared" si="2"/>
        <v>0.902745995423341</v>
      </c>
      <c r="I11" s="39">
        <v>85</v>
      </c>
      <c r="J11" s="40">
        <f t="shared" si="3"/>
        <v>9.7254004576659045E-2</v>
      </c>
    </row>
    <row r="12" spans="1:10" x14ac:dyDescent="0.25">
      <c r="A12" s="48" t="s">
        <v>206</v>
      </c>
      <c r="B12" s="50">
        <v>17917</v>
      </c>
      <c r="C12" s="11">
        <v>961</v>
      </c>
      <c r="D12" s="17">
        <f t="shared" si="0"/>
        <v>5.3636211419322434E-2</v>
      </c>
      <c r="E12" s="12">
        <v>12120</v>
      </c>
      <c r="F12" s="19">
        <f t="shared" si="1"/>
        <v>0.67645253111570014</v>
      </c>
      <c r="G12" s="13">
        <v>17585</v>
      </c>
      <c r="H12" s="21">
        <f t="shared" si="2"/>
        <v>0.98147011218395941</v>
      </c>
      <c r="I12" s="39">
        <v>332</v>
      </c>
      <c r="J12" s="40">
        <f t="shared" si="3"/>
        <v>1.8529887816040633E-2</v>
      </c>
    </row>
    <row r="13" spans="1:10" x14ac:dyDescent="0.25">
      <c r="A13" s="48" t="s">
        <v>18</v>
      </c>
      <c r="B13" s="50">
        <v>22562</v>
      </c>
      <c r="C13" s="11">
        <v>13529</v>
      </c>
      <c r="D13" s="17">
        <f t="shared" si="0"/>
        <v>0.59963655704281538</v>
      </c>
      <c r="E13" s="12">
        <v>19871</v>
      </c>
      <c r="F13" s="19">
        <f t="shared" si="1"/>
        <v>0.88072865880684337</v>
      </c>
      <c r="G13" s="13">
        <v>21764</v>
      </c>
      <c r="H13" s="21">
        <f t="shared" si="2"/>
        <v>0.96463079514227457</v>
      </c>
      <c r="I13" s="39">
        <v>798</v>
      </c>
      <c r="J13" s="40">
        <f t="shared" si="3"/>
        <v>3.5369204857725378E-2</v>
      </c>
    </row>
    <row r="14" spans="1:10" x14ac:dyDescent="0.25">
      <c r="A14" s="48" t="s">
        <v>57</v>
      </c>
      <c r="B14" s="50">
        <v>17887</v>
      </c>
      <c r="C14" s="11">
        <v>319</v>
      </c>
      <c r="D14" s="17">
        <f t="shared" si="0"/>
        <v>1.7834181248951753E-2</v>
      </c>
      <c r="E14" s="12">
        <v>15627</v>
      </c>
      <c r="F14" s="19">
        <f t="shared" si="1"/>
        <v>0.87365125510147035</v>
      </c>
      <c r="G14" s="13">
        <v>17196</v>
      </c>
      <c r="H14" s="21">
        <f t="shared" si="2"/>
        <v>0.96136859171465305</v>
      </c>
      <c r="I14" s="39">
        <v>691</v>
      </c>
      <c r="J14" s="40">
        <f t="shared" si="3"/>
        <v>3.8631408285346898E-2</v>
      </c>
    </row>
    <row r="15" spans="1:10" x14ac:dyDescent="0.25">
      <c r="A15" s="48"/>
      <c r="B15" s="50"/>
      <c r="C15" s="11"/>
      <c r="D15" s="17"/>
      <c r="E15" s="12"/>
      <c r="F15" s="19"/>
      <c r="G15" s="13"/>
      <c r="H15" s="21"/>
      <c r="I15" s="39"/>
      <c r="J15" s="40"/>
    </row>
    <row r="16" spans="1:10" x14ac:dyDescent="0.25">
      <c r="A16" s="49" t="s">
        <v>4</v>
      </c>
      <c r="B16" s="47">
        <v>310633</v>
      </c>
      <c r="C16" s="14">
        <v>90728</v>
      </c>
      <c r="D16" s="18">
        <f t="shared" si="0"/>
        <v>0.29207457031287726</v>
      </c>
      <c r="E16" s="15">
        <v>249439</v>
      </c>
      <c r="F16" s="20">
        <f t="shared" si="1"/>
        <v>0.80300225668232283</v>
      </c>
      <c r="G16" s="16">
        <v>298719</v>
      </c>
      <c r="H16" s="22">
        <f t="shared" si="2"/>
        <v>0.9616460582101708</v>
      </c>
      <c r="I16" s="37">
        <v>11914</v>
      </c>
      <c r="J16" s="38">
        <f t="shared" si="3"/>
        <v>3.8353941789829156E-2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1A066-7CF2-45E0-93D9-87CD53A0D306}">
  <dimension ref="A1:J15"/>
  <sheetViews>
    <sheetView workbookViewId="0">
      <selection activeCell="O1" sqref="O1"/>
    </sheetView>
  </sheetViews>
  <sheetFormatPr defaultRowHeight="15" x14ac:dyDescent="0.25"/>
  <cols>
    <col min="1" max="1" width="44.5703125" customWidth="1"/>
    <col min="2" max="2" width="17.140625" style="2" customWidth="1"/>
    <col min="3" max="3" width="14.85546875" customWidth="1"/>
    <col min="4" max="4" width="10.42578125" customWidth="1"/>
    <col min="5" max="5" width="13.7109375" bestFit="1" customWidth="1"/>
    <col min="7" max="7" width="12.5703125" bestFit="1" customWidth="1"/>
    <col min="9" max="9" width="12.5703125" bestFit="1" customWidth="1"/>
    <col min="10" max="10" width="9.5703125" bestFit="1" customWidth="1"/>
    <col min="11" max="11" width="13.7109375" bestFit="1" customWidth="1"/>
  </cols>
  <sheetData>
    <row r="1" spans="1:10" s="1" customFormat="1" ht="60" x14ac:dyDescent="0.25">
      <c r="A1" s="23" t="s">
        <v>3</v>
      </c>
      <c r="B1" s="23" t="s">
        <v>539</v>
      </c>
      <c r="C1" s="9" t="s">
        <v>547</v>
      </c>
      <c r="D1" s="9" t="s">
        <v>541</v>
      </c>
      <c r="E1" s="9" t="s">
        <v>542</v>
      </c>
      <c r="F1" s="9" t="s">
        <v>543</v>
      </c>
      <c r="G1" s="9" t="s">
        <v>544</v>
      </c>
      <c r="H1" s="9" t="s">
        <v>551</v>
      </c>
      <c r="I1" s="9" t="s">
        <v>545</v>
      </c>
      <c r="J1" s="9" t="s">
        <v>546</v>
      </c>
    </row>
    <row r="2" spans="1:10" x14ac:dyDescent="0.25">
      <c r="A2" s="6" t="s">
        <v>7</v>
      </c>
      <c r="B2" s="50">
        <v>17323</v>
      </c>
      <c r="C2" s="11">
        <v>1640</v>
      </c>
      <c r="D2" s="41">
        <f t="shared" ref="D2:D15" si="0">C2/B2</f>
        <v>9.4671823587138493E-2</v>
      </c>
      <c r="E2" s="12">
        <v>9784</v>
      </c>
      <c r="F2" s="19">
        <f t="shared" ref="F2:F15" si="1">E2/B2</f>
        <v>0.5647982451076603</v>
      </c>
      <c r="G2" s="13">
        <v>5024</v>
      </c>
      <c r="H2" s="21">
        <f t="shared" ref="H2:H15" si="2">G2/B2</f>
        <v>0.29001904981816085</v>
      </c>
      <c r="I2" s="39">
        <v>875</v>
      </c>
      <c r="J2" s="40">
        <f t="shared" ref="J2:J15" si="3">I2/B2</f>
        <v>5.0510881487040353E-2</v>
      </c>
    </row>
    <row r="3" spans="1:10" x14ac:dyDescent="0.25">
      <c r="A3" s="6" t="s">
        <v>254</v>
      </c>
      <c r="B3" s="50">
        <v>26145</v>
      </c>
      <c r="C3" s="11">
        <v>9916</v>
      </c>
      <c r="D3" s="41">
        <f t="shared" si="0"/>
        <v>0.3792694587875311</v>
      </c>
      <c r="E3" s="12">
        <v>10439</v>
      </c>
      <c r="F3" s="19">
        <f t="shared" si="1"/>
        <v>0.39927328361063302</v>
      </c>
      <c r="G3" s="13">
        <v>4922</v>
      </c>
      <c r="H3" s="21">
        <f t="shared" si="2"/>
        <v>0.18825779307707019</v>
      </c>
      <c r="I3" s="39">
        <v>868</v>
      </c>
      <c r="J3" s="40">
        <f t="shared" si="3"/>
        <v>3.3199464524765729E-2</v>
      </c>
    </row>
    <row r="4" spans="1:10" x14ac:dyDescent="0.25">
      <c r="A4" s="6" t="s">
        <v>298</v>
      </c>
      <c r="B4" s="50">
        <v>622</v>
      </c>
      <c r="C4" s="11">
        <v>20</v>
      </c>
      <c r="D4" s="41">
        <f t="shared" si="0"/>
        <v>3.215434083601286E-2</v>
      </c>
      <c r="E4" s="12">
        <v>375</v>
      </c>
      <c r="F4" s="19">
        <f t="shared" si="1"/>
        <v>0.60289389067524113</v>
      </c>
      <c r="G4" s="13">
        <v>198</v>
      </c>
      <c r="H4" s="21">
        <f t="shared" si="2"/>
        <v>0.31832797427652731</v>
      </c>
      <c r="I4" s="39">
        <v>29</v>
      </c>
      <c r="J4" s="40">
        <f t="shared" si="3"/>
        <v>4.6623794212218649E-2</v>
      </c>
    </row>
    <row r="5" spans="1:10" x14ac:dyDescent="0.25">
      <c r="A5" s="6" t="s">
        <v>74</v>
      </c>
      <c r="B5" s="50">
        <v>24473</v>
      </c>
      <c r="C5" s="11">
        <v>8025</v>
      </c>
      <c r="D5" s="41">
        <f t="shared" si="0"/>
        <v>0.32791239324970378</v>
      </c>
      <c r="E5" s="12">
        <v>9889</v>
      </c>
      <c r="F5" s="19">
        <f t="shared" si="1"/>
        <v>0.40407796346994646</v>
      </c>
      <c r="G5" s="13">
        <v>5408</v>
      </c>
      <c r="H5" s="21">
        <f t="shared" si="2"/>
        <v>0.22097822089649818</v>
      </c>
      <c r="I5" s="39">
        <v>1151</v>
      </c>
      <c r="J5" s="40">
        <f t="shared" si="3"/>
        <v>4.7031422383851593E-2</v>
      </c>
    </row>
    <row r="6" spans="1:10" x14ac:dyDescent="0.25">
      <c r="A6" s="6" t="s">
        <v>89</v>
      </c>
      <c r="B6" s="50">
        <v>3166</v>
      </c>
      <c r="C6" s="11">
        <v>12</v>
      </c>
      <c r="D6" s="41">
        <f t="shared" si="0"/>
        <v>3.7902716361339229E-3</v>
      </c>
      <c r="E6" s="12">
        <v>2862</v>
      </c>
      <c r="F6" s="19">
        <f t="shared" si="1"/>
        <v>0.90397978521794065</v>
      </c>
      <c r="G6" s="13">
        <v>271</v>
      </c>
      <c r="H6" s="21">
        <f t="shared" si="2"/>
        <v>8.5596967782691089E-2</v>
      </c>
      <c r="I6" s="39">
        <v>21</v>
      </c>
      <c r="J6" s="40">
        <f t="shared" si="3"/>
        <v>6.6329753632343655E-3</v>
      </c>
    </row>
    <row r="7" spans="1:10" x14ac:dyDescent="0.25">
      <c r="A7" s="6" t="s">
        <v>21</v>
      </c>
      <c r="B7" s="50">
        <v>31065</v>
      </c>
      <c r="C7" s="11">
        <v>19202</v>
      </c>
      <c r="D7" s="41">
        <f t="shared" si="0"/>
        <v>0.61812328987606635</v>
      </c>
      <c r="E7" s="12">
        <v>8165</v>
      </c>
      <c r="F7" s="19">
        <f t="shared" si="1"/>
        <v>0.26283598905520683</v>
      </c>
      <c r="G7" s="13">
        <v>2272</v>
      </c>
      <c r="H7" s="21">
        <f t="shared" si="2"/>
        <v>7.3136970867535817E-2</v>
      </c>
      <c r="I7" s="39">
        <v>1426</v>
      </c>
      <c r="J7" s="40">
        <f t="shared" si="3"/>
        <v>4.590375020119105E-2</v>
      </c>
    </row>
    <row r="8" spans="1:10" x14ac:dyDescent="0.25">
      <c r="A8" s="6" t="s">
        <v>247</v>
      </c>
      <c r="B8" s="50">
        <v>11642</v>
      </c>
      <c r="C8" s="11">
        <v>607</v>
      </c>
      <c r="D8" s="41">
        <f t="shared" si="0"/>
        <v>5.2138807764988832E-2</v>
      </c>
      <c r="E8" s="12">
        <v>6512</v>
      </c>
      <c r="F8" s="19">
        <f t="shared" si="1"/>
        <v>0.55935406287579459</v>
      </c>
      <c r="G8" s="13">
        <v>3570</v>
      </c>
      <c r="H8" s="21">
        <f t="shared" si="2"/>
        <v>0.30664834220924242</v>
      </c>
      <c r="I8" s="39">
        <v>953</v>
      </c>
      <c r="J8" s="40">
        <f t="shared" si="3"/>
        <v>8.185878714997423E-2</v>
      </c>
    </row>
    <row r="9" spans="1:10" x14ac:dyDescent="0.25">
      <c r="A9" s="6" t="s">
        <v>95</v>
      </c>
      <c r="B9" s="50">
        <v>36566</v>
      </c>
      <c r="C9" s="11">
        <v>1978</v>
      </c>
      <c r="D9" s="41">
        <f t="shared" si="0"/>
        <v>5.4093967073237437E-2</v>
      </c>
      <c r="E9" s="12">
        <v>18957</v>
      </c>
      <c r="F9" s="19">
        <f t="shared" si="1"/>
        <v>0.51843242356287267</v>
      </c>
      <c r="G9" s="13">
        <v>11887</v>
      </c>
      <c r="H9" s="21">
        <f t="shared" si="2"/>
        <v>0.32508341081879344</v>
      </c>
      <c r="I9" s="39">
        <v>3744</v>
      </c>
      <c r="J9" s="40">
        <f t="shared" si="3"/>
        <v>0.10239019854509654</v>
      </c>
    </row>
    <row r="10" spans="1:10" x14ac:dyDescent="0.25">
      <c r="A10" s="6" t="s">
        <v>267</v>
      </c>
      <c r="B10" s="50">
        <v>874</v>
      </c>
      <c r="C10" s="11">
        <v>0</v>
      </c>
      <c r="D10" s="41">
        <f t="shared" si="0"/>
        <v>0</v>
      </c>
      <c r="E10" s="12">
        <v>149</v>
      </c>
      <c r="F10" s="19">
        <f t="shared" si="1"/>
        <v>0.17048054919908467</v>
      </c>
      <c r="G10" s="13">
        <v>640</v>
      </c>
      <c r="H10" s="21">
        <f t="shared" si="2"/>
        <v>0.73226544622425627</v>
      </c>
      <c r="I10" s="39">
        <v>85</v>
      </c>
      <c r="J10" s="40">
        <f t="shared" si="3"/>
        <v>9.7254004576659045E-2</v>
      </c>
    </row>
    <row r="11" spans="1:10" x14ac:dyDescent="0.25">
      <c r="A11" s="6" t="s">
        <v>206</v>
      </c>
      <c r="B11" s="50">
        <v>17917</v>
      </c>
      <c r="C11" s="11">
        <v>961</v>
      </c>
      <c r="D11" s="41">
        <f t="shared" si="0"/>
        <v>5.3636211419322434E-2</v>
      </c>
      <c r="E11" s="12">
        <v>11159</v>
      </c>
      <c r="F11" s="19">
        <f t="shared" si="1"/>
        <v>0.62281631969637774</v>
      </c>
      <c r="G11" s="13">
        <v>5465</v>
      </c>
      <c r="H11" s="21">
        <f t="shared" si="2"/>
        <v>0.30501758106825921</v>
      </c>
      <c r="I11" s="39">
        <v>332</v>
      </c>
      <c r="J11" s="40">
        <f t="shared" si="3"/>
        <v>1.8529887816040633E-2</v>
      </c>
    </row>
    <row r="12" spans="1:10" x14ac:dyDescent="0.25">
      <c r="A12" s="6" t="s">
        <v>18</v>
      </c>
      <c r="B12" s="50">
        <v>22562</v>
      </c>
      <c r="C12" s="11">
        <v>13529</v>
      </c>
      <c r="D12" s="41">
        <f t="shared" si="0"/>
        <v>0.59963655704281538</v>
      </c>
      <c r="E12" s="12">
        <v>6342</v>
      </c>
      <c r="F12" s="19">
        <f t="shared" si="1"/>
        <v>0.28109210176402799</v>
      </c>
      <c r="G12" s="13">
        <v>1893</v>
      </c>
      <c r="H12" s="21">
        <f t="shared" si="2"/>
        <v>8.3902136335431254E-2</v>
      </c>
      <c r="I12" s="39">
        <v>798</v>
      </c>
      <c r="J12" s="40">
        <f t="shared" si="3"/>
        <v>3.5369204857725378E-2</v>
      </c>
    </row>
    <row r="13" spans="1:10" x14ac:dyDescent="0.25">
      <c r="A13" s="6" t="s">
        <v>57</v>
      </c>
      <c r="B13" s="50">
        <v>17887</v>
      </c>
      <c r="C13" s="11">
        <v>319</v>
      </c>
      <c r="D13" s="41">
        <f t="shared" si="0"/>
        <v>1.7834181248951753E-2</v>
      </c>
      <c r="E13" s="12">
        <v>15308</v>
      </c>
      <c r="F13" s="19">
        <f t="shared" si="1"/>
        <v>0.85581707385251859</v>
      </c>
      <c r="G13" s="13">
        <v>1569</v>
      </c>
      <c r="H13" s="21">
        <f t="shared" si="2"/>
        <v>8.7717336613182761E-2</v>
      </c>
      <c r="I13" s="39">
        <v>691</v>
      </c>
      <c r="J13" s="40">
        <f t="shared" si="3"/>
        <v>3.8631408285346898E-2</v>
      </c>
    </row>
    <row r="14" spans="1:10" x14ac:dyDescent="0.25">
      <c r="A14" s="6" t="s">
        <v>540</v>
      </c>
      <c r="B14" s="50">
        <v>100391</v>
      </c>
      <c r="C14" s="11">
        <v>34519</v>
      </c>
      <c r="D14" s="41">
        <f t="shared" si="0"/>
        <v>0.34384556384536463</v>
      </c>
      <c r="E14" s="12">
        <v>58770</v>
      </c>
      <c r="F14" s="19">
        <f t="shared" si="1"/>
        <v>0.58541104282256373</v>
      </c>
      <c r="G14" s="13">
        <v>6161</v>
      </c>
      <c r="H14" s="21">
        <f t="shared" si="2"/>
        <v>6.1370043131356397E-2</v>
      </c>
      <c r="I14" s="39">
        <v>941</v>
      </c>
      <c r="J14" s="40">
        <f t="shared" si="3"/>
        <v>9.3733502007152039E-3</v>
      </c>
    </row>
    <row r="15" spans="1:10" x14ac:dyDescent="0.25">
      <c r="A15" s="33" t="s">
        <v>532</v>
      </c>
      <c r="B15" s="47">
        <v>310633</v>
      </c>
      <c r="C15" s="14">
        <v>90728</v>
      </c>
      <c r="D15" s="42">
        <f t="shared" si="0"/>
        <v>0.29207457031287726</v>
      </c>
      <c r="E15" s="15">
        <v>158711</v>
      </c>
      <c r="F15" s="20">
        <f t="shared" si="1"/>
        <v>0.51092768636944563</v>
      </c>
      <c r="G15" s="16">
        <v>49280</v>
      </c>
      <c r="H15" s="22">
        <f t="shared" si="2"/>
        <v>0.15864380152784799</v>
      </c>
      <c r="I15" s="37">
        <v>11914</v>
      </c>
      <c r="J15" s="38">
        <f t="shared" si="3"/>
        <v>3.8353941789829156E-2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43C0-31B6-4E32-9296-2D2F7C36DA3F}">
  <dimension ref="B2:F7"/>
  <sheetViews>
    <sheetView workbookViewId="0">
      <selection activeCell="C5" sqref="C5"/>
    </sheetView>
  </sheetViews>
  <sheetFormatPr defaultRowHeight="15" x14ac:dyDescent="0.25"/>
  <cols>
    <col min="2" max="2" width="18" customWidth="1"/>
    <col min="3" max="3" width="11.5703125" bestFit="1" customWidth="1"/>
    <col min="5" max="5" width="12.5703125" customWidth="1"/>
  </cols>
  <sheetData>
    <row r="2" spans="2:6" x14ac:dyDescent="0.25">
      <c r="B2" s="6" t="s">
        <v>533</v>
      </c>
      <c r="C2" s="6" t="s">
        <v>534</v>
      </c>
      <c r="D2" s="6" t="s">
        <v>552</v>
      </c>
      <c r="E2" s="6" t="s">
        <v>535</v>
      </c>
      <c r="F2" s="6" t="s">
        <v>552</v>
      </c>
    </row>
    <row r="3" spans="2:6" x14ac:dyDescent="0.25">
      <c r="B3" s="6" t="s">
        <v>536</v>
      </c>
      <c r="C3" s="7">
        <v>90728</v>
      </c>
      <c r="D3" s="8">
        <f>C3/$C$7</f>
        <v>0.29207457031287726</v>
      </c>
      <c r="E3" s="7">
        <f>$C$7-C3</f>
        <v>219905</v>
      </c>
      <c r="F3" s="8">
        <f>E3/$C$7</f>
        <v>0.7079254296871228</v>
      </c>
    </row>
    <row r="4" spans="2:6" x14ac:dyDescent="0.25">
      <c r="B4" s="6" t="s">
        <v>537</v>
      </c>
      <c r="C4" s="7">
        <v>249439</v>
      </c>
      <c r="D4" s="8">
        <f>C4/$C$7</f>
        <v>0.80300225668232283</v>
      </c>
      <c r="E4" s="7">
        <f>C7-C4</f>
        <v>61194</v>
      </c>
      <c r="F4" s="8">
        <f>E4/$C$7</f>
        <v>0.19699774331767714</v>
      </c>
    </row>
    <row r="5" spans="2:6" x14ac:dyDescent="0.25">
      <c r="B5" s="6" t="s">
        <v>538</v>
      </c>
      <c r="C5" s="7">
        <v>298719</v>
      </c>
      <c r="D5" s="8">
        <f>C5/$C$7</f>
        <v>0.9616460582101708</v>
      </c>
      <c r="E5" s="7">
        <f>C7-C5</f>
        <v>11914</v>
      </c>
      <c r="F5" s="8">
        <f>E5/$C$7</f>
        <v>3.8353941789829156E-2</v>
      </c>
    </row>
    <row r="6" spans="2:6" x14ac:dyDescent="0.25">
      <c r="C6" s="5"/>
      <c r="D6" s="4"/>
      <c r="E6" s="5"/>
      <c r="F6" s="4"/>
    </row>
    <row r="7" spans="2:6" x14ac:dyDescent="0.25">
      <c r="B7" t="s">
        <v>532</v>
      </c>
      <c r="C7" s="5">
        <v>310633</v>
      </c>
      <c r="E7" s="5"/>
      <c r="F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4B59-201D-4D28-A6BC-5087E82560AA}">
  <dimension ref="B2:I16"/>
  <sheetViews>
    <sheetView tabSelected="1" workbookViewId="0">
      <selection activeCell="D17" sqref="D17"/>
    </sheetView>
  </sheetViews>
  <sheetFormatPr defaultRowHeight="15" x14ac:dyDescent="0.25"/>
  <cols>
    <col min="3" max="3" width="9.5703125" bestFit="1" customWidth="1"/>
    <col min="4" max="4" width="9.28515625" bestFit="1" customWidth="1"/>
    <col min="5" max="5" width="9.5703125" bestFit="1" customWidth="1"/>
    <col min="6" max="6" width="9.28515625" bestFit="1" customWidth="1"/>
    <col min="7" max="8" width="9.5703125" bestFit="1" customWidth="1"/>
    <col min="9" max="9" width="10.5703125" bestFit="1" customWidth="1"/>
  </cols>
  <sheetData>
    <row r="2" spans="2:9" x14ac:dyDescent="0.25">
      <c r="B2" s="54" t="s">
        <v>557</v>
      </c>
      <c r="C2" s="55" t="s">
        <v>542</v>
      </c>
      <c r="D2" s="54" t="s">
        <v>556</v>
      </c>
      <c r="E2" s="54" t="s">
        <v>555</v>
      </c>
      <c r="F2" s="54" t="s">
        <v>21</v>
      </c>
      <c r="G2" s="54" t="s">
        <v>554</v>
      </c>
      <c r="H2" s="54" t="s">
        <v>553</v>
      </c>
      <c r="I2" s="54" t="s">
        <v>532</v>
      </c>
    </row>
    <row r="3" spans="2:9" x14ac:dyDescent="0.25">
      <c r="B3" s="53" t="s">
        <v>7</v>
      </c>
      <c r="C3" s="5"/>
      <c r="D3" s="5"/>
      <c r="E3" s="5">
        <v>443</v>
      </c>
      <c r="F3" s="5"/>
      <c r="G3" s="5"/>
      <c r="H3" s="5">
        <v>81</v>
      </c>
      <c r="I3" s="5">
        <v>524</v>
      </c>
    </row>
    <row r="4" spans="2:9" x14ac:dyDescent="0.25">
      <c r="B4" s="53" t="s">
        <v>254</v>
      </c>
      <c r="C4" s="5"/>
      <c r="D4" s="5">
        <v>27</v>
      </c>
      <c r="E4" s="5">
        <v>752</v>
      </c>
      <c r="F4" s="5">
        <v>7</v>
      </c>
      <c r="G4" s="5">
        <v>647</v>
      </c>
      <c r="H4" s="5">
        <v>34</v>
      </c>
      <c r="I4" s="5">
        <v>1467</v>
      </c>
    </row>
    <row r="5" spans="2:9" x14ac:dyDescent="0.25">
      <c r="B5" s="53" t="s">
        <v>298</v>
      </c>
      <c r="C5" s="5"/>
      <c r="D5" s="5"/>
      <c r="E5" s="5"/>
      <c r="F5" s="5">
        <v>151</v>
      </c>
      <c r="G5" s="5"/>
      <c r="H5" s="5"/>
      <c r="I5" s="5">
        <v>151</v>
      </c>
    </row>
    <row r="6" spans="2:9" x14ac:dyDescent="0.25">
      <c r="B6" s="53" t="s">
        <v>74</v>
      </c>
      <c r="C6" s="5"/>
      <c r="D6" s="5"/>
      <c r="E6" s="5">
        <v>1350</v>
      </c>
      <c r="F6" s="5"/>
      <c r="G6" s="5"/>
      <c r="H6" s="5">
        <v>111</v>
      </c>
      <c r="I6" s="5">
        <v>1461</v>
      </c>
    </row>
    <row r="7" spans="2:9" x14ac:dyDescent="0.25">
      <c r="B7" s="53" t="s">
        <v>89</v>
      </c>
      <c r="C7" s="5"/>
      <c r="D7" s="5"/>
      <c r="E7" s="5">
        <v>55</v>
      </c>
      <c r="F7" s="5"/>
      <c r="G7" s="5"/>
      <c r="H7" s="5">
        <v>7</v>
      </c>
      <c r="I7" s="5">
        <v>62</v>
      </c>
    </row>
    <row r="8" spans="2:9" x14ac:dyDescent="0.25">
      <c r="B8" s="53" t="s">
        <v>21</v>
      </c>
      <c r="C8" s="5"/>
      <c r="D8" s="5">
        <v>9</v>
      </c>
      <c r="E8" s="5"/>
      <c r="F8" s="5">
        <v>504</v>
      </c>
      <c r="G8" s="5"/>
      <c r="H8" s="5">
        <v>7</v>
      </c>
      <c r="I8" s="5">
        <v>520</v>
      </c>
    </row>
    <row r="9" spans="2:9" x14ac:dyDescent="0.25">
      <c r="B9" s="53" t="s">
        <v>247</v>
      </c>
      <c r="C9" s="5"/>
      <c r="D9" s="5"/>
      <c r="E9" s="5">
        <v>652</v>
      </c>
      <c r="F9" s="5"/>
      <c r="G9" s="5"/>
      <c r="H9" s="5">
        <v>52</v>
      </c>
      <c r="I9" s="5">
        <v>704</v>
      </c>
    </row>
    <row r="10" spans="2:9" x14ac:dyDescent="0.25">
      <c r="B10" s="53" t="s">
        <v>95</v>
      </c>
      <c r="C10" s="5"/>
      <c r="D10" s="5"/>
      <c r="E10" s="5">
        <v>2643</v>
      </c>
      <c r="F10" s="5"/>
      <c r="G10" s="5">
        <v>3090</v>
      </c>
      <c r="H10" s="5">
        <v>371</v>
      </c>
      <c r="I10" s="5">
        <v>6104</v>
      </c>
    </row>
    <row r="11" spans="2:9" x14ac:dyDescent="0.25">
      <c r="B11" s="53" t="s">
        <v>267</v>
      </c>
      <c r="C11" s="5"/>
      <c r="D11" s="5"/>
      <c r="E11" s="5">
        <v>107</v>
      </c>
      <c r="F11" s="5"/>
      <c r="G11" s="5"/>
      <c r="H11" s="5"/>
      <c r="I11" s="5">
        <v>107</v>
      </c>
    </row>
    <row r="12" spans="2:9" x14ac:dyDescent="0.25">
      <c r="B12" s="53" t="s">
        <v>206</v>
      </c>
      <c r="C12" s="5"/>
      <c r="D12" s="5"/>
      <c r="E12" s="5">
        <v>1121</v>
      </c>
      <c r="F12" s="5"/>
      <c r="G12" s="5"/>
      <c r="H12" s="5">
        <v>226</v>
      </c>
      <c r="I12" s="5">
        <v>1347</v>
      </c>
    </row>
    <row r="13" spans="2:9" x14ac:dyDescent="0.25">
      <c r="B13" s="53" t="s">
        <v>18</v>
      </c>
      <c r="C13" s="5"/>
      <c r="D13" s="5"/>
      <c r="E13" s="5">
        <v>371</v>
      </c>
      <c r="F13" s="5"/>
      <c r="G13" s="5"/>
      <c r="H13" s="5">
        <v>59</v>
      </c>
      <c r="I13" s="5">
        <v>430</v>
      </c>
    </row>
    <row r="14" spans="2:9" x14ac:dyDescent="0.25">
      <c r="B14" s="53" t="s">
        <v>57</v>
      </c>
      <c r="C14" s="5"/>
      <c r="D14" s="5"/>
      <c r="E14" s="5">
        <v>460</v>
      </c>
      <c r="F14" s="5"/>
      <c r="G14" s="5"/>
      <c r="H14" s="5">
        <v>56</v>
      </c>
      <c r="I14" s="5">
        <v>516</v>
      </c>
    </row>
    <row r="15" spans="2:9" x14ac:dyDescent="0.25">
      <c r="B15" s="53" t="s">
        <v>540</v>
      </c>
      <c r="C15" s="5"/>
      <c r="D15" s="5"/>
      <c r="E15" s="5">
        <v>431</v>
      </c>
      <c r="F15" s="5">
        <v>15</v>
      </c>
      <c r="G15" s="5">
        <v>140</v>
      </c>
      <c r="H15" s="5">
        <v>159</v>
      </c>
      <c r="I15" s="5">
        <v>745</v>
      </c>
    </row>
    <row r="16" spans="2:9" x14ac:dyDescent="0.25">
      <c r="B16" s="52" t="s">
        <v>4</v>
      </c>
      <c r="C16" s="5">
        <f>18747-14138</f>
        <v>4609</v>
      </c>
      <c r="D16" s="51">
        <v>36</v>
      </c>
      <c r="E16" s="51">
        <v>8385</v>
      </c>
      <c r="F16" s="51">
        <v>677</v>
      </c>
      <c r="G16" s="51">
        <v>3877</v>
      </c>
      <c r="H16" s="51">
        <v>1163</v>
      </c>
      <c r="I16" s="51">
        <v>14138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7E5B1-408C-4FE0-AFF3-1F3792DDBF83}">
  <dimension ref="B2:C8"/>
  <sheetViews>
    <sheetView workbookViewId="0">
      <selection activeCell="O30" sqref="O30"/>
    </sheetView>
  </sheetViews>
  <sheetFormatPr defaultRowHeight="15" x14ac:dyDescent="0.25"/>
  <cols>
    <col min="2" max="2" width="31.5703125" customWidth="1"/>
    <col min="3" max="3" width="9.5703125" bestFit="1" customWidth="1"/>
  </cols>
  <sheetData>
    <row r="2" spans="2:3" x14ac:dyDescent="0.25">
      <c r="B2" t="s">
        <v>563</v>
      </c>
      <c r="C2" s="5">
        <v>2197</v>
      </c>
    </row>
    <row r="3" spans="2:3" x14ac:dyDescent="0.25">
      <c r="B3" t="s">
        <v>562</v>
      </c>
      <c r="C3" s="5">
        <v>4021</v>
      </c>
    </row>
    <row r="4" spans="2:3" x14ac:dyDescent="0.25">
      <c r="B4" t="s">
        <v>561</v>
      </c>
      <c r="C4" s="5">
        <v>701</v>
      </c>
    </row>
    <row r="5" spans="2:3" x14ac:dyDescent="0.25">
      <c r="B5" t="s">
        <v>560</v>
      </c>
      <c r="C5" s="5">
        <v>1016</v>
      </c>
    </row>
    <row r="6" spans="2:3" x14ac:dyDescent="0.25">
      <c r="B6" t="s">
        <v>559</v>
      </c>
      <c r="C6" s="5">
        <v>207</v>
      </c>
    </row>
    <row r="7" spans="2:3" x14ac:dyDescent="0.25">
      <c r="B7" t="s">
        <v>558</v>
      </c>
      <c r="C7" s="5">
        <v>1805</v>
      </c>
    </row>
    <row r="8" spans="2:3" x14ac:dyDescent="0.25">
      <c r="C8" s="56">
        <f>SUM(C2:C7)</f>
        <v>9947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AC8D6-9836-4AC9-AE27-4D0C1747619F}">
  <dimension ref="A2:G16"/>
  <sheetViews>
    <sheetView workbookViewId="0">
      <selection activeCell="G19" sqref="G19"/>
    </sheetView>
  </sheetViews>
  <sheetFormatPr defaultRowHeight="15" x14ac:dyDescent="0.25"/>
  <cols>
    <col min="1" max="1" width="43.85546875" customWidth="1"/>
    <col min="2" max="5" width="10.5703125" bestFit="1" customWidth="1"/>
  </cols>
  <sheetData>
    <row r="2" spans="1:7" ht="30" x14ac:dyDescent="0.25">
      <c r="A2" s="60" t="s">
        <v>3</v>
      </c>
      <c r="B2" s="60" t="s">
        <v>544</v>
      </c>
      <c r="C2" s="60" t="s">
        <v>545</v>
      </c>
      <c r="D2" s="60" t="s">
        <v>532</v>
      </c>
      <c r="E2" s="59" t="s">
        <v>565</v>
      </c>
      <c r="F2" s="6" t="s">
        <v>564</v>
      </c>
      <c r="G2" s="6" t="s">
        <v>566</v>
      </c>
    </row>
    <row r="3" spans="1:7" x14ac:dyDescent="0.25">
      <c r="A3" s="6" t="s">
        <v>7</v>
      </c>
      <c r="B3" s="58">
        <v>5024</v>
      </c>
      <c r="C3" s="58">
        <v>875</v>
      </c>
      <c r="D3" s="57">
        <f t="shared" ref="D3:D16" si="0">B3+C3</f>
        <v>5899</v>
      </c>
      <c r="E3" s="57">
        <f t="shared" ref="E3:E16" si="1">D3-F3-G3</f>
        <v>5375</v>
      </c>
      <c r="F3" s="57">
        <v>524</v>
      </c>
      <c r="G3" s="57"/>
    </row>
    <row r="4" spans="1:7" x14ac:dyDescent="0.25">
      <c r="A4" s="6" t="s">
        <v>254</v>
      </c>
      <c r="B4" s="58">
        <v>4922</v>
      </c>
      <c r="C4" s="58">
        <v>868</v>
      </c>
      <c r="D4" s="57">
        <f t="shared" si="0"/>
        <v>5790</v>
      </c>
      <c r="E4" s="57">
        <f t="shared" si="1"/>
        <v>4096</v>
      </c>
      <c r="F4" s="57">
        <v>1467</v>
      </c>
      <c r="G4" s="57">
        <v>227</v>
      </c>
    </row>
    <row r="5" spans="1:7" x14ac:dyDescent="0.25">
      <c r="A5" s="6" t="s">
        <v>298</v>
      </c>
      <c r="B5" s="58">
        <v>198</v>
      </c>
      <c r="C5" s="58">
        <v>29</v>
      </c>
      <c r="D5" s="57">
        <f t="shared" si="0"/>
        <v>227</v>
      </c>
      <c r="E5" s="57">
        <f t="shared" si="1"/>
        <v>76</v>
      </c>
      <c r="F5" s="57">
        <v>151</v>
      </c>
      <c r="G5" s="57"/>
    </row>
    <row r="6" spans="1:7" x14ac:dyDescent="0.25">
      <c r="A6" s="6" t="s">
        <v>74</v>
      </c>
      <c r="B6" s="58">
        <v>5408</v>
      </c>
      <c r="C6" s="58">
        <v>1151</v>
      </c>
      <c r="D6" s="57">
        <f t="shared" si="0"/>
        <v>6559</v>
      </c>
      <c r="E6" s="57">
        <f t="shared" si="1"/>
        <v>5098</v>
      </c>
      <c r="F6" s="57">
        <v>1461</v>
      </c>
      <c r="G6" s="57"/>
    </row>
    <row r="7" spans="1:7" x14ac:dyDescent="0.25">
      <c r="A7" s="6" t="s">
        <v>89</v>
      </c>
      <c r="B7" s="58">
        <v>271</v>
      </c>
      <c r="C7" s="58">
        <v>21</v>
      </c>
      <c r="D7" s="57">
        <f t="shared" si="0"/>
        <v>292</v>
      </c>
      <c r="E7" s="57">
        <f t="shared" si="1"/>
        <v>230</v>
      </c>
      <c r="F7" s="57">
        <v>62</v>
      </c>
      <c r="G7" s="57"/>
    </row>
    <row r="8" spans="1:7" x14ac:dyDescent="0.25">
      <c r="A8" s="6" t="s">
        <v>21</v>
      </c>
      <c r="B8" s="58">
        <v>2272</v>
      </c>
      <c r="C8" s="58">
        <v>1426</v>
      </c>
      <c r="D8" s="57">
        <f t="shared" si="0"/>
        <v>3698</v>
      </c>
      <c r="E8" s="57">
        <f t="shared" si="1"/>
        <v>3178</v>
      </c>
      <c r="F8" s="57">
        <v>520</v>
      </c>
      <c r="G8" s="57"/>
    </row>
    <row r="9" spans="1:7" x14ac:dyDescent="0.25">
      <c r="A9" s="6" t="s">
        <v>247</v>
      </c>
      <c r="B9" s="58">
        <v>3570</v>
      </c>
      <c r="C9" s="58">
        <v>953</v>
      </c>
      <c r="D9" s="57">
        <f t="shared" si="0"/>
        <v>4523</v>
      </c>
      <c r="E9" s="57">
        <f t="shared" si="1"/>
        <v>3819</v>
      </c>
      <c r="F9" s="57">
        <v>704</v>
      </c>
      <c r="G9" s="57"/>
    </row>
    <row r="10" spans="1:7" x14ac:dyDescent="0.25">
      <c r="A10" s="6" t="s">
        <v>95</v>
      </c>
      <c r="B10" s="58">
        <v>11887</v>
      </c>
      <c r="C10" s="58">
        <v>3744</v>
      </c>
      <c r="D10" s="57">
        <f t="shared" si="0"/>
        <v>15631</v>
      </c>
      <c r="E10" s="57">
        <f t="shared" si="1"/>
        <v>8126</v>
      </c>
      <c r="F10" s="57">
        <v>6104</v>
      </c>
      <c r="G10" s="57">
        <v>1401</v>
      </c>
    </row>
    <row r="11" spans="1:7" x14ac:dyDescent="0.25">
      <c r="A11" s="6" t="s">
        <v>267</v>
      </c>
      <c r="B11" s="58">
        <v>640</v>
      </c>
      <c r="C11" s="58">
        <v>85</v>
      </c>
      <c r="D11" s="57">
        <f t="shared" si="0"/>
        <v>725</v>
      </c>
      <c r="E11" s="57">
        <f t="shared" si="1"/>
        <v>566</v>
      </c>
      <c r="F11" s="57">
        <v>107</v>
      </c>
      <c r="G11" s="57">
        <v>52</v>
      </c>
    </row>
    <row r="12" spans="1:7" x14ac:dyDescent="0.25">
      <c r="A12" s="6" t="s">
        <v>206</v>
      </c>
      <c r="B12" s="58">
        <v>5465</v>
      </c>
      <c r="C12" s="58">
        <v>332</v>
      </c>
      <c r="D12" s="57">
        <f t="shared" si="0"/>
        <v>5797</v>
      </c>
      <c r="E12" s="57">
        <f t="shared" si="1"/>
        <v>4450</v>
      </c>
      <c r="F12" s="57">
        <v>1347</v>
      </c>
      <c r="G12" s="57"/>
    </row>
    <row r="13" spans="1:7" x14ac:dyDescent="0.25">
      <c r="A13" s="6" t="s">
        <v>18</v>
      </c>
      <c r="B13" s="58">
        <v>1893</v>
      </c>
      <c r="C13" s="58">
        <v>798</v>
      </c>
      <c r="D13" s="57">
        <f t="shared" si="0"/>
        <v>2691</v>
      </c>
      <c r="E13" s="57">
        <f t="shared" si="1"/>
        <v>2261</v>
      </c>
      <c r="F13" s="57">
        <v>430</v>
      </c>
      <c r="G13" s="57"/>
    </row>
    <row r="14" spans="1:7" x14ac:dyDescent="0.25">
      <c r="A14" s="6" t="s">
        <v>57</v>
      </c>
      <c r="B14" s="58">
        <v>1569</v>
      </c>
      <c r="C14" s="58">
        <v>691</v>
      </c>
      <c r="D14" s="57">
        <f t="shared" si="0"/>
        <v>2260</v>
      </c>
      <c r="E14" s="57">
        <f t="shared" si="1"/>
        <v>1744</v>
      </c>
      <c r="F14" s="57">
        <v>516</v>
      </c>
      <c r="G14" s="57"/>
    </row>
    <row r="15" spans="1:7" x14ac:dyDescent="0.25">
      <c r="A15" s="6" t="s">
        <v>540</v>
      </c>
      <c r="B15" s="58">
        <v>6161</v>
      </c>
      <c r="C15" s="58">
        <v>941</v>
      </c>
      <c r="D15" s="57">
        <f t="shared" si="0"/>
        <v>7102</v>
      </c>
      <c r="E15" s="57">
        <f t="shared" si="1"/>
        <v>6232</v>
      </c>
      <c r="F15" s="57">
        <v>745</v>
      </c>
      <c r="G15" s="57">
        <v>125</v>
      </c>
    </row>
    <row r="16" spans="1:7" x14ac:dyDescent="0.25">
      <c r="A16" s="6" t="s">
        <v>532</v>
      </c>
      <c r="B16" s="58">
        <v>49280</v>
      </c>
      <c r="C16" s="58">
        <v>11914</v>
      </c>
      <c r="D16" s="57">
        <f t="shared" si="0"/>
        <v>61194</v>
      </c>
      <c r="E16" s="57">
        <f t="shared" si="1"/>
        <v>45251</v>
      </c>
      <c r="F16" s="57">
        <v>14138</v>
      </c>
      <c r="G16" s="57">
        <v>1805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Town</vt:lpstr>
      <vt:lpstr>County</vt:lpstr>
      <vt:lpstr>CUD</vt:lpstr>
      <vt:lpstr>CUD_Detail</vt:lpstr>
      <vt:lpstr>State</vt:lpstr>
      <vt:lpstr>RDOF Charts</vt:lpstr>
      <vt:lpstr>CI</vt:lpstr>
      <vt:lpstr>25_3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Corey</dc:creator>
  <cp:lastModifiedBy>Chase, Corey</cp:lastModifiedBy>
  <cp:lastPrinted>2021-11-18T21:25:44Z</cp:lastPrinted>
  <dcterms:created xsi:type="dcterms:W3CDTF">2021-10-29T22:18:37Z</dcterms:created>
  <dcterms:modified xsi:type="dcterms:W3CDTF">2021-11-19T15:31:22Z</dcterms:modified>
</cp:coreProperties>
</file>