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robert_fish_vermont_gov/Documents/Desktop/"/>
    </mc:Choice>
  </mc:AlternateContent>
  <xr:revisionPtr revIDLastSave="318" documentId="8_{FC9B824C-9459-45AB-A93E-D3B10D4DE159}" xr6:coauthVersionLast="47" xr6:coauthVersionMax="47" xr10:uidLastSave="{45328F81-98D9-46F2-A892-1A8572F8E30E}"/>
  <bookViews>
    <workbookView xWindow="-120" yWindow="-120" windowWidth="29040" windowHeight="15840" activeTab="1" xr2:uid="{A15906A7-780B-44DD-B7C0-BBC5390AA4E8}"/>
  </bookViews>
  <sheets>
    <sheet name="Universal Service Plans 122222" sheetId="6" r:id="rId1"/>
    <sheet name="All Towns 122222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6" i="5" l="1"/>
  <c r="C266" i="5"/>
  <c r="A226" i="5" s="1"/>
  <c r="D266" i="5"/>
  <c r="A225" i="5"/>
  <c r="A43" i="5"/>
  <c r="E49" i="5"/>
  <c r="E48" i="5"/>
  <c r="E47" i="5"/>
  <c r="E46" i="5"/>
  <c r="E45" i="5"/>
  <c r="E44" i="5"/>
  <c r="A235" i="5"/>
  <c r="A211" i="5"/>
  <c r="A193" i="5"/>
  <c r="A163" i="5"/>
  <c r="A108" i="5"/>
  <c r="A100" i="5"/>
  <c r="A71" i="5"/>
  <c r="A25" i="5"/>
  <c r="A5" i="5"/>
  <c r="A44" i="5" l="1"/>
  <c r="A49" i="5"/>
  <c r="A6" i="5" l="1"/>
  <c r="A109" i="5"/>
  <c r="A212" i="5"/>
  <c r="A50" i="5"/>
  <c r="A72" i="5"/>
  <c r="A101" i="5"/>
  <c r="A26" i="5"/>
  <c r="A164" i="5"/>
  <c r="A194" i="5"/>
  <c r="A236" i="5"/>
  <c r="E4" i="6" l="1"/>
  <c r="E13" i="6"/>
  <c r="E3" i="6"/>
  <c r="E14" i="6"/>
</calcChain>
</file>

<file path=xl/sharedStrings.xml><?xml version="1.0" encoding="utf-8"?>
<sst xmlns="http://schemas.openxmlformats.org/spreadsheetml/2006/main" count="310" uniqueCount="292">
  <si>
    <t>Roads No Cable/ Fiber</t>
  </si>
  <si>
    <t>% Roads No Cable/ Fiber*</t>
  </si>
  <si>
    <t>CVFiber</t>
  </si>
  <si>
    <t>DVFiber</t>
  </si>
  <si>
    <t>ECFiber</t>
  </si>
  <si>
    <t>Lamoille FiberNet</t>
  </si>
  <si>
    <t>Maple Broadband</t>
  </si>
  <si>
    <t>NEK Community Broadband</t>
  </si>
  <si>
    <t>Northwest Fiberworx</t>
  </si>
  <si>
    <t>Otter Creek</t>
  </si>
  <si>
    <t>Southern Vermont</t>
  </si>
  <si>
    <t>No CUD</t>
  </si>
  <si>
    <t>Totals</t>
  </si>
  <si>
    <t>Towns sharing a CUD were adjusted based on the actual share of town or 50/50 split</t>
  </si>
  <si>
    <t>Town</t>
  </si>
  <si>
    <t>% No Cable/ Fiber</t>
  </si>
  <si>
    <t>Addison</t>
  </si>
  <si>
    <t>Bridport</t>
  </si>
  <si>
    <t>Bristol</t>
  </si>
  <si>
    <t>Cornwall</t>
  </si>
  <si>
    <t>Ferrisburgh</t>
  </si>
  <si>
    <t>Leicester</t>
  </si>
  <si>
    <t>Lincoln</t>
  </si>
  <si>
    <t>Middlebury</t>
  </si>
  <si>
    <t>Monkton</t>
  </si>
  <si>
    <t>New Haven</t>
  </si>
  <si>
    <t>Orwell</t>
  </si>
  <si>
    <t>Panton</t>
  </si>
  <si>
    <t>Ripton</t>
  </si>
  <si>
    <t>Salisbury</t>
  </si>
  <si>
    <t>Shoreham</t>
  </si>
  <si>
    <t>Starksboro</t>
  </si>
  <si>
    <t>Vergennes</t>
  </si>
  <si>
    <t>Waltham</t>
  </si>
  <si>
    <t>Weybridge</t>
  </si>
  <si>
    <t>Whiting</t>
  </si>
  <si>
    <t>Barre City</t>
  </si>
  <si>
    <t>Barre Town</t>
  </si>
  <si>
    <t>Berlin</t>
  </si>
  <si>
    <t>Cabot</t>
  </si>
  <si>
    <t>Calais</t>
  </si>
  <si>
    <t>Duxbury</t>
  </si>
  <si>
    <t>East Montpelier</t>
  </si>
  <si>
    <t>Marshfield</t>
  </si>
  <si>
    <t>Middlesex</t>
  </si>
  <si>
    <t>Montpelier</t>
  </si>
  <si>
    <t>Moretown</t>
  </si>
  <si>
    <t>Northfield</t>
  </si>
  <si>
    <t>Orange</t>
  </si>
  <si>
    <t>Plainfield</t>
  </si>
  <si>
    <t>Roxbury</t>
  </si>
  <si>
    <t>Waterbury</t>
  </si>
  <si>
    <t>Williamstown</t>
  </si>
  <si>
    <t>Woodbury</t>
  </si>
  <si>
    <t>Worcester</t>
  </si>
  <si>
    <t>Washington</t>
  </si>
  <si>
    <t>Brattleboro</t>
  </si>
  <si>
    <t>Brookline</t>
  </si>
  <si>
    <t>Dover</t>
  </si>
  <si>
    <t>Dummerston</t>
  </si>
  <si>
    <t>Guilford</t>
  </si>
  <si>
    <t>Halifax</t>
  </si>
  <si>
    <t>Jamaica</t>
  </si>
  <si>
    <t>Londonderry (50%)</t>
  </si>
  <si>
    <t>Marlboro</t>
  </si>
  <si>
    <t>Newfane</t>
  </si>
  <si>
    <t>Putney</t>
  </si>
  <si>
    <t>Readsboro</t>
  </si>
  <si>
    <t>Searsburg</t>
  </si>
  <si>
    <t>Stamford</t>
  </si>
  <si>
    <t>Stratton</t>
  </si>
  <si>
    <t>Townshend</t>
  </si>
  <si>
    <t>Vernon</t>
  </si>
  <si>
    <t>Wardsboro</t>
  </si>
  <si>
    <t>Westminster</t>
  </si>
  <si>
    <t>Weston</t>
  </si>
  <si>
    <t>Whitingham</t>
  </si>
  <si>
    <t>Wilmington</t>
  </si>
  <si>
    <t>Windham</t>
  </si>
  <si>
    <t>Winhall (50%)</t>
  </si>
  <si>
    <t>Barnard</t>
  </si>
  <si>
    <t>Bethel</t>
  </si>
  <si>
    <t>Bradford</t>
  </si>
  <si>
    <t>Braintree</t>
  </si>
  <si>
    <t>Brookfield</t>
  </si>
  <si>
    <t>Chelsea</t>
  </si>
  <si>
    <t>Corinth</t>
  </si>
  <si>
    <t>Fairlee</t>
  </si>
  <si>
    <t>Granville</t>
  </si>
  <si>
    <t>Hancock</t>
  </si>
  <si>
    <t>Hartford</t>
  </si>
  <si>
    <t>Newbury</t>
  </si>
  <si>
    <t>Norwich</t>
  </si>
  <si>
    <t>Pittsfield</t>
  </si>
  <si>
    <t>Pomfret</t>
  </si>
  <si>
    <t>Randolph</t>
  </si>
  <si>
    <t>Reading</t>
  </si>
  <si>
    <t>Rochester</t>
  </si>
  <si>
    <t>Royalton</t>
  </si>
  <si>
    <t>Sharon</t>
  </si>
  <si>
    <t>Stockbridge</t>
  </si>
  <si>
    <t>Strafford</t>
  </si>
  <si>
    <t>Thetford</t>
  </si>
  <si>
    <t>Topsham</t>
  </si>
  <si>
    <t>Tunbridge</t>
  </si>
  <si>
    <t>Vershire</t>
  </si>
  <si>
    <t>West Fairlee</t>
  </si>
  <si>
    <t>West Windsor</t>
  </si>
  <si>
    <t>Windsor</t>
  </si>
  <si>
    <t>Woodstock</t>
  </si>
  <si>
    <t>Belvidere</t>
  </si>
  <si>
    <t>Cambridge</t>
  </si>
  <si>
    <t>Eden</t>
  </si>
  <si>
    <t>Elmore</t>
  </si>
  <si>
    <t>Hyde Park</t>
  </si>
  <si>
    <t>Johnson</t>
  </si>
  <si>
    <t>Morristown</t>
  </si>
  <si>
    <t>Stowe</t>
  </si>
  <si>
    <t>Waterville</t>
  </si>
  <si>
    <t>Wolcott</t>
  </si>
  <si>
    <t>Albany</t>
  </si>
  <si>
    <t>Averill</t>
  </si>
  <si>
    <t>Averys Gore</t>
  </si>
  <si>
    <t>Barnet</t>
  </si>
  <si>
    <t>Barton</t>
  </si>
  <si>
    <t>Bloomfield</t>
  </si>
  <si>
    <t>Brighton</t>
  </si>
  <si>
    <t>Brownington</t>
  </si>
  <si>
    <t>Brunswick</t>
  </si>
  <si>
    <t>Burke</t>
  </si>
  <si>
    <t>Canaan</t>
  </si>
  <si>
    <t>Charleston</t>
  </si>
  <si>
    <t>Concord</t>
  </si>
  <si>
    <t>Coventry</t>
  </si>
  <si>
    <t>Craftsbury</t>
  </si>
  <si>
    <t>Danville</t>
  </si>
  <si>
    <t>Derby</t>
  </si>
  <si>
    <t>East Haven</t>
  </si>
  <si>
    <t>Ferdinand</t>
  </si>
  <si>
    <t>Glover</t>
  </si>
  <si>
    <t>Granby</t>
  </si>
  <si>
    <t>Greensboro</t>
  </si>
  <si>
    <t>Groton</t>
  </si>
  <si>
    <t>Guildhall</t>
  </si>
  <si>
    <t>Hardwick</t>
  </si>
  <si>
    <t>Holland</t>
  </si>
  <si>
    <t>Irasburg</t>
  </si>
  <si>
    <t>Jay</t>
  </si>
  <si>
    <t>Kirby</t>
  </si>
  <si>
    <t>Lemington</t>
  </si>
  <si>
    <t>Lewis</t>
  </si>
  <si>
    <t>Lowell</t>
  </si>
  <si>
    <t>Lunenburg</t>
  </si>
  <si>
    <t>Lyndon</t>
  </si>
  <si>
    <t>Maidstone</t>
  </si>
  <si>
    <t>Morgan</t>
  </si>
  <si>
    <t>Newark</t>
  </si>
  <si>
    <t>Newport City</t>
  </si>
  <si>
    <t>Newport Town</t>
  </si>
  <si>
    <t>Norton</t>
  </si>
  <si>
    <t>Peacham</t>
  </si>
  <si>
    <t>Ryegate</t>
  </si>
  <si>
    <t>Saint Johnsbury</t>
  </si>
  <si>
    <t>Sheffield</t>
  </si>
  <si>
    <t>Stannard</t>
  </si>
  <si>
    <t>Sutton</t>
  </si>
  <si>
    <t>Troy</t>
  </si>
  <si>
    <t>Victory</t>
  </si>
  <si>
    <t>Walden</t>
  </si>
  <si>
    <t>Warners Grant</t>
  </si>
  <si>
    <t>Warren Gore</t>
  </si>
  <si>
    <t>Waterford</t>
  </si>
  <si>
    <t>Westfield</t>
  </si>
  <si>
    <t>Westmore</t>
  </si>
  <si>
    <t>Wheelock</t>
  </si>
  <si>
    <t>Alburgh</t>
  </si>
  <si>
    <t>Bakersfield</t>
  </si>
  <si>
    <t>Berkshire</t>
  </si>
  <si>
    <t>Enosburgh</t>
  </si>
  <si>
    <t>Fairfax</t>
  </si>
  <si>
    <t>Fairfield</t>
  </si>
  <si>
    <t>Franklin</t>
  </si>
  <si>
    <t>Georgia</t>
  </si>
  <si>
    <t>Grand Isle</t>
  </si>
  <si>
    <t>Highgate</t>
  </si>
  <si>
    <t>Isle La Motte</t>
  </si>
  <si>
    <t>Milton</t>
  </si>
  <si>
    <t>Montgomery</t>
  </si>
  <si>
    <t>North Hero</t>
  </si>
  <si>
    <t>Richford</t>
  </si>
  <si>
    <t>Saint Albans City</t>
  </si>
  <si>
    <t>Saint Albans Town</t>
  </si>
  <si>
    <t>Sheldon</t>
  </si>
  <si>
    <t>South Hero</t>
  </si>
  <si>
    <t>Swanton</t>
  </si>
  <si>
    <t>Otter Creek CUD</t>
  </si>
  <si>
    <t>Benson</t>
  </si>
  <si>
    <t>Brandon</t>
  </si>
  <si>
    <t>Castleton</t>
  </si>
  <si>
    <t>Chittenden</t>
  </si>
  <si>
    <t>Fair Haven</t>
  </si>
  <si>
    <t>Goshen</t>
  </si>
  <si>
    <t>Hubbardton</t>
  </si>
  <si>
    <t>Mendon</t>
  </si>
  <si>
    <t>Pawlet</t>
  </si>
  <si>
    <t>Pittsford</t>
  </si>
  <si>
    <t>Poultney</t>
  </si>
  <si>
    <t>Rutland City</t>
  </si>
  <si>
    <t>Rutland Town</t>
  </si>
  <si>
    <t>Shrewsbury</t>
  </si>
  <si>
    <t>Sudbury</t>
  </si>
  <si>
    <t>Wells</t>
  </si>
  <si>
    <t>West Haven</t>
  </si>
  <si>
    <t>West Rutland</t>
  </si>
  <si>
    <t>SoVT CUD</t>
  </si>
  <si>
    <t>Arlington</t>
  </si>
  <si>
    <t>Bennington</t>
  </si>
  <si>
    <t>Dorset</t>
  </si>
  <si>
    <t>Landgrove</t>
  </si>
  <si>
    <t>Manchester</t>
  </si>
  <si>
    <t>Peru</t>
  </si>
  <si>
    <t>Pownal</t>
  </si>
  <si>
    <t>Rupert</t>
  </si>
  <si>
    <t>Sandgate</t>
  </si>
  <si>
    <t>Shaftsbury</t>
  </si>
  <si>
    <t>Sunderland</t>
  </si>
  <si>
    <t>Woodford</t>
  </si>
  <si>
    <t>Andover</t>
  </si>
  <si>
    <t>Athens</t>
  </si>
  <si>
    <t>Baltimore</t>
  </si>
  <si>
    <t>Bolton</t>
  </si>
  <si>
    <t>Bridgewater</t>
  </si>
  <si>
    <t>Buels Gore</t>
  </si>
  <si>
    <t>Burlington</t>
  </si>
  <si>
    <t>Cavendish</t>
  </si>
  <si>
    <t>Charlotte</t>
  </si>
  <si>
    <t>Chester</t>
  </si>
  <si>
    <t>Clarendon</t>
  </si>
  <si>
    <t>Colchester</t>
  </si>
  <si>
    <t>Danby</t>
  </si>
  <si>
    <t>Essex</t>
  </si>
  <si>
    <t>Fayston</t>
  </si>
  <si>
    <t>Fletcher</t>
  </si>
  <si>
    <t>Glastenbury</t>
  </si>
  <si>
    <t>Grafton</t>
  </si>
  <si>
    <t>Hartland</t>
  </si>
  <si>
    <t>Hinesburg</t>
  </si>
  <si>
    <t>Huntington</t>
  </si>
  <si>
    <t>Ira</t>
  </si>
  <si>
    <t>Jericho</t>
  </si>
  <si>
    <t>Killington</t>
  </si>
  <si>
    <t>Ludlow</t>
  </si>
  <si>
    <t>Middletown Springs</t>
  </si>
  <si>
    <t>Mount Holly</t>
  </si>
  <si>
    <t>Mount Tabor</t>
  </si>
  <si>
    <t>Plymouth</t>
  </si>
  <si>
    <t>Proctor</t>
  </si>
  <si>
    <t>Richmond</t>
  </si>
  <si>
    <t>Rockingham</t>
  </si>
  <si>
    <t>Saint George</t>
  </si>
  <si>
    <t>Shelburne</t>
  </si>
  <si>
    <t>Somerset</t>
  </si>
  <si>
    <t>South Burlington</t>
  </si>
  <si>
    <t>Springfield</t>
  </si>
  <si>
    <t>Tinmouth</t>
  </si>
  <si>
    <t>Underhill</t>
  </si>
  <si>
    <t>Waitsfield</t>
  </si>
  <si>
    <t>Wallingford</t>
  </si>
  <si>
    <t>Warren</t>
  </si>
  <si>
    <t>Weathersfield</t>
  </si>
  <si>
    <t>Westford</t>
  </si>
  <si>
    <t>Williston</t>
  </si>
  <si>
    <t>Winooski</t>
  </si>
  <si>
    <t>Total amount based on $116M from ARPA SFR and $95M from ARPA Capital Projects</t>
  </si>
  <si>
    <t>Total Available ($211M)</t>
  </si>
  <si>
    <t>NEK Broadband</t>
  </si>
  <si>
    <t>Chittenden County</t>
  </si>
  <si>
    <t>Chittenden Cnty CUD</t>
  </si>
  <si>
    <t>TOTAL</t>
  </si>
  <si>
    <t>WCVT Universal Service Plan</t>
  </si>
  <si>
    <t>Sum</t>
  </si>
  <si>
    <t>Average</t>
  </si>
  <si>
    <t>Running Total</t>
  </si>
  <si>
    <t>Count</t>
  </si>
  <si>
    <t>Total</t>
  </si>
  <si>
    <t>WCVT NonCUD Universal</t>
  </si>
  <si>
    <t>Chit Study Area</t>
  </si>
  <si>
    <t>Based on 2021 PSD Service by Road Mileage with no Fiber or Cable</t>
  </si>
  <si>
    <t>Grant Calculations By Town - Amounts Based on Uncabled Road Mileage</t>
  </si>
  <si>
    <t>Note: If a town is a member of the CUD, that amount is available only to the CUD</t>
  </si>
  <si>
    <t>Universal Service Plan</t>
  </si>
  <si>
    <t>Construction Grant Amounts  - Updated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</si>
</sst>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</numFmts>
  <fonts count="15" x14ac:knownFonts="1">
    <font>
      <sz val="10"/>
      <color theme="1"/>
      <name val="Abadi Extra Light"/>
      <family val="2"/>
    </font>
    <font>
      <sz val="10"/>
      <color theme="1"/>
      <name val="Abadi Extra Light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badi Extra Light"/>
      <family val="2"/>
    </font>
    <font>
      <b/>
      <sz val="12"/>
      <color theme="1"/>
      <name val="Abadi Extra Light"/>
      <family val="2"/>
    </font>
    <font>
      <b/>
      <sz val="11"/>
      <color theme="1"/>
      <name val="Abadi Extra Light"/>
      <family val="2"/>
    </font>
    <font>
      <sz val="12"/>
      <color theme="1"/>
      <name val="Abadi Extra Light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badi Extra Light"/>
      <family val="2"/>
    </font>
    <font>
      <sz val="10"/>
      <color rgb="FF000000"/>
      <name val="Abadi Extra Light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horizontal="center"/>
    </xf>
    <xf numFmtId="10" fontId="4" fillId="0" borderId="1" xfId="3" applyNumberFormat="1" applyFont="1" applyFill="1" applyBorder="1" applyAlignment="1">
      <alignment horizontal="center" wrapText="1"/>
    </xf>
    <xf numFmtId="43" fontId="0" fillId="0" borderId="0" xfId="1" applyFont="1" applyFill="1"/>
    <xf numFmtId="10" fontId="0" fillId="0" borderId="0" xfId="3" applyNumberFormat="1" applyFont="1" applyFill="1"/>
    <xf numFmtId="165" fontId="0" fillId="0" borderId="0" xfId="1" applyNumberFormat="1" applyFont="1" applyFill="1"/>
    <xf numFmtId="0" fontId="4" fillId="0" borderId="0" xfId="0" applyFont="1"/>
    <xf numFmtId="164" fontId="4" fillId="0" borderId="0" xfId="0" applyNumberFormat="1" applyFont="1"/>
    <xf numFmtId="43" fontId="4" fillId="0" borderId="0" xfId="0" applyNumberFormat="1" applyFont="1"/>
    <xf numFmtId="10" fontId="4" fillId="0" borderId="0" xfId="0" applyNumberFormat="1" applyFont="1"/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3" fontId="0" fillId="0" borderId="0" xfId="0" applyNumberFormat="1"/>
    <xf numFmtId="2" fontId="4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0" fontId="7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7" fontId="0" fillId="0" borderId="0" xfId="0" applyNumberFormat="1"/>
    <xf numFmtId="167" fontId="7" fillId="0" borderId="0" xfId="0" applyNumberFormat="1" applyFont="1"/>
    <xf numFmtId="0" fontId="4" fillId="0" borderId="0" xfId="0" applyFont="1" applyAlignment="1">
      <alignment wrapText="1"/>
    </xf>
    <xf numFmtId="166" fontId="7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0" applyFont="1"/>
    <xf numFmtId="10" fontId="13" fillId="0" borderId="0" xfId="0" applyNumberFormat="1" applyFont="1" applyAlignment="1">
      <alignment horizontal="right" vertical="center"/>
    </xf>
    <xf numFmtId="6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0" fillId="0" borderId="3" xfId="0" applyBorder="1"/>
    <xf numFmtId="43" fontId="0" fillId="0" borderId="4" xfId="1" applyFont="1" applyBorder="1"/>
    <xf numFmtId="10" fontId="0" fillId="0" borderId="4" xfId="3" applyNumberFormat="1" applyFont="1" applyBorder="1"/>
    <xf numFmtId="0" fontId="0" fillId="0" borderId="6" xfId="0" applyBorder="1"/>
    <xf numFmtId="43" fontId="0" fillId="0" borderId="0" xfId="1" applyFont="1" applyBorder="1"/>
    <xf numFmtId="10" fontId="0" fillId="0" borderId="0" xfId="3" applyNumberFormat="1" applyFont="1" applyBorder="1"/>
    <xf numFmtId="43" fontId="0" fillId="0" borderId="0" xfId="1" applyFont="1" applyBorder="1" applyAlignment="1">
      <alignment horizontal="right"/>
    </xf>
    <xf numFmtId="0" fontId="0" fillId="0" borderId="8" xfId="0" applyBorder="1"/>
    <xf numFmtId="43" fontId="0" fillId="0" borderId="2" xfId="1" applyFont="1" applyBorder="1"/>
    <xf numFmtId="10" fontId="0" fillId="0" borderId="2" xfId="3" applyNumberFormat="1" applyFont="1" applyBorder="1"/>
    <xf numFmtId="166" fontId="4" fillId="0" borderId="5" xfId="0" applyNumberFormat="1" applyFont="1" applyBorder="1"/>
    <xf numFmtId="166" fontId="4" fillId="0" borderId="7" xfId="0" applyNumberFormat="1" applyFont="1" applyBorder="1"/>
    <xf numFmtId="166" fontId="4" fillId="0" borderId="9" xfId="0" applyNumberFormat="1" applyFont="1" applyBorder="1"/>
    <xf numFmtId="10" fontId="0" fillId="0" borderId="0" xfId="0" applyNumberFormat="1"/>
    <xf numFmtId="0" fontId="5" fillId="0" borderId="0" xfId="0" applyFont="1"/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7" fillId="0" borderId="0" xfId="0" applyNumberFormat="1" applyFont="1"/>
    <xf numFmtId="10" fontId="11" fillId="0" borderId="0" xfId="0" applyNumberFormat="1" applyFont="1" applyAlignment="1">
      <alignment horizontal="center" wrapText="1"/>
    </xf>
    <xf numFmtId="10" fontId="9" fillId="0" borderId="0" xfId="0" applyNumberFormat="1" applyFont="1"/>
    <xf numFmtId="43" fontId="0" fillId="0" borderId="0" xfId="1" applyFont="1" applyFill="1" applyBorder="1"/>
    <xf numFmtId="10" fontId="0" fillId="0" borderId="0" xfId="3" applyNumberFormat="1" applyFont="1" applyFill="1" applyBorder="1"/>
    <xf numFmtId="10" fontId="0" fillId="0" borderId="0" xfId="0" applyNumberFormat="1" applyBorder="1"/>
    <xf numFmtId="0" fontId="0" fillId="0" borderId="0" xfId="0" applyBorder="1"/>
    <xf numFmtId="44" fontId="0" fillId="0" borderId="0" xfId="2" applyFont="1" applyFill="1" applyBorder="1"/>
    <xf numFmtId="2" fontId="0" fillId="0" borderId="0" xfId="0" applyNumberFormat="1" applyBorder="1"/>
    <xf numFmtId="166" fontId="4" fillId="0" borderId="5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0" fontId="3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613D-74AF-4C1D-B574-A47FF251C093}">
  <dimension ref="B1:J44"/>
  <sheetViews>
    <sheetView workbookViewId="0">
      <selection activeCell="G10" sqref="G10"/>
    </sheetView>
  </sheetViews>
  <sheetFormatPr defaultRowHeight="12.75" x14ac:dyDescent="0.2"/>
  <cols>
    <col min="2" max="2" width="16.5703125" customWidth="1"/>
    <col min="3" max="3" width="12.5703125" customWidth="1"/>
    <col min="4" max="4" width="16.7109375" style="48" customWidth="1"/>
    <col min="5" max="5" width="15.7109375" customWidth="1"/>
    <col min="6" max="6" width="19.42578125" customWidth="1"/>
    <col min="7" max="7" width="18.85546875" style="22" customWidth="1"/>
    <col min="8" max="8" width="19" customWidth="1"/>
    <col min="9" max="9" width="22" customWidth="1"/>
    <col min="10" max="10" width="12.140625" style="18" bestFit="1" customWidth="1"/>
  </cols>
  <sheetData>
    <row r="1" spans="2:10" ht="30" customHeight="1" thickBot="1" x14ac:dyDescent="0.3">
      <c r="B1" s="53" t="s">
        <v>291</v>
      </c>
      <c r="C1" s="53"/>
      <c r="D1" s="53"/>
      <c r="E1" s="53"/>
      <c r="F1" s="26"/>
    </row>
    <row r="2" spans="2:10" ht="30.75" thickBot="1" x14ac:dyDescent="0.3">
      <c r="B2" s="67" t="s">
        <v>290</v>
      </c>
      <c r="C2" s="68" t="s">
        <v>0</v>
      </c>
      <c r="D2" s="69" t="s">
        <v>1</v>
      </c>
      <c r="E2" s="66" t="s">
        <v>274</v>
      </c>
      <c r="F2" s="8"/>
      <c r="G2" s="24"/>
      <c r="J2"/>
    </row>
    <row r="3" spans="2:10" x14ac:dyDescent="0.2">
      <c r="B3" s="35" t="s">
        <v>2</v>
      </c>
      <c r="C3" s="36">
        <v>688.65097455997818</v>
      </c>
      <c r="D3" s="37">
        <v>9.3791145679836582E-2</v>
      </c>
      <c r="E3" s="45">
        <f>SUM(D3*E15)</f>
        <v>19789931.73844552</v>
      </c>
      <c r="F3" s="1"/>
      <c r="G3"/>
      <c r="H3" s="18"/>
      <c r="J3"/>
    </row>
    <row r="4" spans="2:10" x14ac:dyDescent="0.2">
      <c r="B4" s="38" t="s">
        <v>276</v>
      </c>
      <c r="C4" s="65">
        <v>56.90766446366495</v>
      </c>
      <c r="D4" s="62">
        <v>7.7505663176056306E-3</v>
      </c>
      <c r="E4" s="46">
        <f>SUM(D4*E15)</f>
        <v>1635369.493014788</v>
      </c>
      <c r="F4" s="1"/>
      <c r="G4"/>
      <c r="H4" s="18"/>
      <c r="J4"/>
    </row>
    <row r="5" spans="2:10" x14ac:dyDescent="0.2">
      <c r="B5" s="38" t="s">
        <v>3</v>
      </c>
      <c r="C5" s="39">
        <v>785.95173996698941</v>
      </c>
      <c r="D5" s="40">
        <v>0.10704306951379286</v>
      </c>
      <c r="E5" s="46">
        <v>22586087.667410292</v>
      </c>
      <c r="F5" s="1"/>
      <c r="G5"/>
      <c r="H5" s="18"/>
      <c r="J5"/>
    </row>
    <row r="6" spans="2:10" x14ac:dyDescent="0.2">
      <c r="B6" s="38" t="s">
        <v>4</v>
      </c>
      <c r="C6" s="39">
        <v>460.29661767165118</v>
      </c>
      <c r="D6" s="40">
        <v>6.2690315876722608E-2</v>
      </c>
      <c r="E6" s="46">
        <v>13227656.649988469</v>
      </c>
      <c r="F6" s="1"/>
      <c r="G6"/>
      <c r="H6" s="18"/>
      <c r="J6"/>
    </row>
    <row r="7" spans="2:10" x14ac:dyDescent="0.2">
      <c r="B7" s="38" t="s">
        <v>5</v>
      </c>
      <c r="C7" s="39">
        <v>472.8579830854153</v>
      </c>
      <c r="D7" s="40">
        <v>6.4401116989307686E-2</v>
      </c>
      <c r="E7" s="46">
        <v>13588635.68474392</v>
      </c>
      <c r="F7" s="1"/>
      <c r="G7"/>
      <c r="H7" s="18"/>
      <c r="J7"/>
    </row>
    <row r="8" spans="2:10" x14ac:dyDescent="0.2">
      <c r="B8" s="38" t="s">
        <v>6</v>
      </c>
      <c r="C8" s="39">
        <v>703.12464995969685</v>
      </c>
      <c r="D8" s="40">
        <v>9.5762394756780181E-2</v>
      </c>
      <c r="E8" s="46">
        <v>20205865.293680619</v>
      </c>
      <c r="F8" s="1"/>
      <c r="G8"/>
      <c r="H8" s="18"/>
      <c r="J8"/>
    </row>
    <row r="9" spans="2:10" x14ac:dyDescent="0.2">
      <c r="B9" s="38" t="s">
        <v>275</v>
      </c>
      <c r="C9" s="41">
        <v>2273.0566570121796</v>
      </c>
      <c r="D9" s="40">
        <v>0.30958002810142471</v>
      </c>
      <c r="E9" s="46">
        <v>65321385.929400623</v>
      </c>
      <c r="F9" s="1"/>
      <c r="G9"/>
      <c r="H9" s="18"/>
      <c r="J9"/>
    </row>
    <row r="10" spans="2:10" x14ac:dyDescent="0.2">
      <c r="B10" s="38" t="s">
        <v>8</v>
      </c>
      <c r="C10" s="39">
        <v>703.61577603778039</v>
      </c>
      <c r="D10" s="40">
        <v>9.5829283905620982E-2</v>
      </c>
      <c r="E10" s="46">
        <v>20219978.904086027</v>
      </c>
      <c r="F10" s="1"/>
      <c r="G10"/>
      <c r="H10" s="18"/>
      <c r="J10"/>
    </row>
    <row r="11" spans="2:10" x14ac:dyDescent="0.2">
      <c r="B11" s="38" t="s">
        <v>9</v>
      </c>
      <c r="C11" s="39">
        <v>346.98498822403377</v>
      </c>
      <c r="D11" s="40">
        <v>4.7257784830742736E-2</v>
      </c>
      <c r="E11" s="46">
        <v>9971392.5992867164</v>
      </c>
      <c r="F11" s="1"/>
      <c r="G11"/>
      <c r="H11" s="18"/>
      <c r="J11"/>
    </row>
    <row r="12" spans="2:10" x14ac:dyDescent="0.2">
      <c r="B12" s="38" t="s">
        <v>10</v>
      </c>
      <c r="C12" s="39">
        <v>318.73519881230169</v>
      </c>
      <c r="D12" s="40">
        <v>4.3410291380474329E-2</v>
      </c>
      <c r="E12" s="46">
        <v>9159571.4812800828</v>
      </c>
      <c r="F12" s="1"/>
      <c r="G12"/>
      <c r="H12" s="18"/>
      <c r="J12"/>
    </row>
    <row r="13" spans="2:10" x14ac:dyDescent="0.2">
      <c r="B13" s="38" t="s">
        <v>279</v>
      </c>
      <c r="C13" s="65">
        <v>310.29525699470838</v>
      </c>
      <c r="D13" s="62">
        <v>4.2419079267867872E-2</v>
      </c>
      <c r="E13" s="46">
        <f>SUM(D13*E15)</f>
        <v>8950425.7255201209</v>
      </c>
      <c r="F13" s="1"/>
      <c r="G13"/>
      <c r="H13" s="18"/>
      <c r="J13"/>
    </row>
    <row r="14" spans="2:10" ht="13.5" thickBot="1" x14ac:dyDescent="0.25">
      <c r="B14" s="42" t="s">
        <v>11</v>
      </c>
      <c r="C14" s="43">
        <v>221</v>
      </c>
      <c r="D14" s="44">
        <v>3.0099999999999998E-2</v>
      </c>
      <c r="E14" s="47">
        <f>SUM(D14*E15)</f>
        <v>6351100</v>
      </c>
      <c r="F14" s="1"/>
      <c r="G14"/>
      <c r="H14" s="18"/>
      <c r="J14"/>
    </row>
    <row r="15" spans="2:10" x14ac:dyDescent="0.2">
      <c r="B15" s="13" t="s">
        <v>12</v>
      </c>
      <c r="C15" s="16">
        <v>7342.3879148543792</v>
      </c>
      <c r="D15" s="48">
        <v>1.0000000000000004</v>
      </c>
      <c r="E15" s="17">
        <v>211000000</v>
      </c>
      <c r="F15" s="1"/>
      <c r="G15"/>
      <c r="J15"/>
    </row>
    <row r="16" spans="2:10" x14ac:dyDescent="0.2">
      <c r="E16" s="1"/>
    </row>
    <row r="17" spans="2:10" x14ac:dyDescent="0.2">
      <c r="B17" s="2" t="s">
        <v>287</v>
      </c>
    </row>
    <row r="18" spans="2:10" x14ac:dyDescent="0.2">
      <c r="B18" t="s">
        <v>13</v>
      </c>
    </row>
    <row r="19" spans="2:10" x14ac:dyDescent="0.2">
      <c r="B19" t="s">
        <v>273</v>
      </c>
    </row>
    <row r="22" spans="2:10" x14ac:dyDescent="0.2">
      <c r="C22" s="15"/>
    </row>
    <row r="24" spans="2:10" s="19" customFormat="1" ht="29.25" customHeight="1" x14ac:dyDescent="0.25">
      <c r="B24" s="54"/>
      <c r="C24" s="54"/>
      <c r="D24" s="54"/>
      <c r="E24" s="54"/>
      <c r="G24" s="23"/>
      <c r="J24" s="25"/>
    </row>
    <row r="25" spans="2:10" s="19" customFormat="1" ht="15.75" x14ac:dyDescent="0.25">
      <c r="B25" s="49"/>
      <c r="D25" s="57"/>
      <c r="G25" s="23"/>
      <c r="J25" s="25"/>
    </row>
    <row r="26" spans="2:10" x14ac:dyDescent="0.2">
      <c r="B26" s="8"/>
      <c r="C26" s="11"/>
      <c r="D26" s="11"/>
      <c r="E26" s="8"/>
    </row>
    <row r="27" spans="2:10" x14ac:dyDescent="0.2">
      <c r="C27" s="48"/>
      <c r="E27" s="18"/>
    </row>
    <row r="28" spans="2:10" ht="15.75" x14ac:dyDescent="0.2">
      <c r="B28" s="55"/>
      <c r="C28" s="55"/>
      <c r="D28" s="55"/>
      <c r="E28" s="55"/>
      <c r="F28" s="55"/>
    </row>
    <row r="29" spans="2:10" ht="15" x14ac:dyDescent="0.25">
      <c r="B29" s="50"/>
      <c r="C29" s="50"/>
      <c r="D29" s="58"/>
      <c r="E29" s="51"/>
      <c r="F29" s="52"/>
      <c r="G29" s="34"/>
    </row>
    <row r="30" spans="2:10" ht="15" x14ac:dyDescent="0.25">
      <c r="B30" s="33"/>
      <c r="C30" s="33"/>
      <c r="D30" s="28"/>
      <c r="F30" s="27"/>
      <c r="G30" s="29"/>
    </row>
    <row r="31" spans="2:10" ht="15" x14ac:dyDescent="0.25">
      <c r="B31" s="33"/>
      <c r="C31" s="33"/>
      <c r="D31" s="28"/>
      <c r="F31" s="27"/>
      <c r="G31" s="29"/>
    </row>
    <row r="32" spans="2:10" ht="15" x14ac:dyDescent="0.25">
      <c r="B32" s="33"/>
      <c r="C32" s="33"/>
      <c r="D32" s="28"/>
      <c r="F32" s="27"/>
      <c r="G32" s="29"/>
    </row>
    <row r="33" spans="2:7" ht="15" x14ac:dyDescent="0.25">
      <c r="B33" s="33"/>
      <c r="C33" s="33"/>
      <c r="D33" s="28"/>
      <c r="F33" s="27"/>
      <c r="G33" s="29"/>
    </row>
    <row r="34" spans="2:7" ht="15" x14ac:dyDescent="0.25">
      <c r="B34" s="33"/>
      <c r="C34" s="33"/>
      <c r="D34" s="28"/>
      <c r="F34" s="27"/>
      <c r="G34" s="29"/>
    </row>
    <row r="35" spans="2:7" ht="15" x14ac:dyDescent="0.25">
      <c r="B35" s="33"/>
      <c r="C35" s="30"/>
      <c r="D35" s="28"/>
      <c r="F35" s="27"/>
      <c r="G35" s="29"/>
    </row>
    <row r="36" spans="2:7" ht="15" x14ac:dyDescent="0.25">
      <c r="B36" s="33"/>
      <c r="C36" s="33"/>
      <c r="D36" s="28"/>
      <c r="F36" s="27"/>
      <c r="G36" s="29"/>
    </row>
    <row r="37" spans="2:7" ht="15" x14ac:dyDescent="0.25">
      <c r="B37" s="33"/>
      <c r="C37" s="33"/>
      <c r="D37" s="28"/>
      <c r="F37" s="27"/>
      <c r="G37" s="29"/>
    </row>
    <row r="38" spans="2:7" ht="15" x14ac:dyDescent="0.25">
      <c r="B38" s="33"/>
      <c r="C38" s="33"/>
      <c r="D38" s="28"/>
      <c r="F38" s="27"/>
      <c r="G38" s="29"/>
    </row>
    <row r="39" spans="2:7" ht="15" x14ac:dyDescent="0.25">
      <c r="B39" s="33"/>
      <c r="C39" s="33"/>
      <c r="D39" s="28"/>
      <c r="F39" s="27"/>
      <c r="G39" s="29"/>
    </row>
    <row r="40" spans="2:7" ht="15" x14ac:dyDescent="0.25">
      <c r="B40" s="31"/>
      <c r="C40" s="31"/>
      <c r="D40" s="32"/>
      <c r="F40" s="27"/>
      <c r="G40" s="29"/>
    </row>
    <row r="41" spans="2:7" ht="15" x14ac:dyDescent="0.25">
      <c r="B41" s="27"/>
      <c r="C41" s="27"/>
      <c r="D41" s="59"/>
      <c r="E41" s="27"/>
      <c r="F41" s="27"/>
    </row>
    <row r="42" spans="2:7" ht="15" x14ac:dyDescent="0.25">
      <c r="B42" s="56"/>
      <c r="C42" s="56"/>
      <c r="D42" s="59"/>
      <c r="E42" s="27"/>
      <c r="F42" s="27"/>
    </row>
    <row r="43" spans="2:7" ht="15" x14ac:dyDescent="0.25">
      <c r="B43" s="56"/>
      <c r="C43" s="56"/>
      <c r="D43" s="56"/>
      <c r="E43" s="27"/>
      <c r="F43" s="27"/>
    </row>
    <row r="44" spans="2:7" ht="15" x14ac:dyDescent="0.25">
      <c r="B44" s="56"/>
      <c r="C44" s="56"/>
      <c r="D44" s="56"/>
      <c r="E44" s="27"/>
      <c r="F44" s="27"/>
    </row>
  </sheetData>
  <mergeCells count="6">
    <mergeCell ref="B44:D44"/>
    <mergeCell ref="B1:E1"/>
    <mergeCell ref="B24:E24"/>
    <mergeCell ref="B28:F28"/>
    <mergeCell ref="B42:C42"/>
    <mergeCell ref="B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5D746-E339-4E38-9EAC-73DE15A5F76B}">
  <dimension ref="A1:M266"/>
  <sheetViews>
    <sheetView tabSelected="1" workbookViewId="0">
      <selection activeCell="C3" sqref="C3"/>
    </sheetView>
  </sheetViews>
  <sheetFormatPr defaultColWidth="9" defaultRowHeight="12.75" x14ac:dyDescent="0.2"/>
  <cols>
    <col min="1" max="1" width="23" style="8" customWidth="1"/>
    <col min="2" max="2" width="19.5703125" customWidth="1"/>
    <col min="3" max="3" width="10.28515625" customWidth="1"/>
    <col min="4" max="4" width="9" style="6" customWidth="1"/>
    <col min="5" max="5" width="16.85546875" customWidth="1"/>
    <col min="10" max="10" width="5.85546875" customWidth="1"/>
  </cols>
  <sheetData>
    <row r="1" spans="1:13" ht="93.75" customHeight="1" x14ac:dyDescent="0.25">
      <c r="A1" s="70" t="s">
        <v>288</v>
      </c>
      <c r="B1" s="70"/>
      <c r="C1" s="70"/>
      <c r="D1" s="70"/>
      <c r="E1" s="71"/>
      <c r="F1" s="72" t="s">
        <v>289</v>
      </c>
    </row>
    <row r="2" spans="1:13" ht="15.75" x14ac:dyDescent="0.25">
      <c r="B2" s="20"/>
      <c r="C2" s="20"/>
      <c r="D2" s="20"/>
    </row>
    <row r="3" spans="1:13" ht="60" x14ac:dyDescent="0.25">
      <c r="A3" s="3" t="s">
        <v>290</v>
      </c>
      <c r="B3" s="3" t="s">
        <v>14</v>
      </c>
      <c r="C3" s="12" t="s">
        <v>0</v>
      </c>
      <c r="D3" s="4" t="s">
        <v>15</v>
      </c>
      <c r="E3" s="20" t="s">
        <v>284</v>
      </c>
      <c r="G3" s="20"/>
    </row>
    <row r="4" spans="1:13" x14ac:dyDescent="0.2">
      <c r="A4" s="8" t="s">
        <v>6</v>
      </c>
      <c r="B4" t="s">
        <v>16</v>
      </c>
      <c r="C4" s="5">
        <v>41.2781666639248</v>
      </c>
      <c r="D4" s="6">
        <v>5.6218994614020603E-3</v>
      </c>
      <c r="E4" s="21">
        <v>1186220.7863558349</v>
      </c>
      <c r="F4" s="14"/>
      <c r="G4" s="14"/>
      <c r="H4" s="14"/>
      <c r="I4" s="14"/>
      <c r="J4" s="14"/>
      <c r="K4" s="14"/>
      <c r="L4" s="14"/>
      <c r="M4" s="14"/>
    </row>
    <row r="5" spans="1:13" x14ac:dyDescent="0.2">
      <c r="A5" s="10">
        <f>SUM(C4:C23)</f>
        <v>703.12464995969685</v>
      </c>
      <c r="B5" t="s">
        <v>17</v>
      </c>
      <c r="C5" s="5">
        <v>71.083813477250303</v>
      </c>
      <c r="D5" s="6">
        <v>9.6812936474577633E-3</v>
      </c>
      <c r="E5" s="21">
        <v>2042752.9596135882</v>
      </c>
    </row>
    <row r="6" spans="1:13" x14ac:dyDescent="0.2">
      <c r="A6" s="11">
        <f>SUM(D4:D23)</f>
        <v>9.5762394756780181E-2</v>
      </c>
      <c r="B6" t="s">
        <v>18</v>
      </c>
      <c r="C6" s="5">
        <v>14.768552211142101</v>
      </c>
      <c r="D6" s="6">
        <v>2.0114099639524448E-3</v>
      </c>
      <c r="E6" s="21">
        <v>424407.50239396584</v>
      </c>
    </row>
    <row r="7" spans="1:13" x14ac:dyDescent="0.2">
      <c r="B7" t="s">
        <v>19</v>
      </c>
      <c r="C7" s="5">
        <v>35.461240366542597</v>
      </c>
      <c r="D7" s="6">
        <v>4.8296604289731161E-3</v>
      </c>
      <c r="E7" s="21">
        <v>1019058.3505133275</v>
      </c>
    </row>
    <row r="8" spans="1:13" x14ac:dyDescent="0.2">
      <c r="B8" t="s">
        <v>20</v>
      </c>
      <c r="C8" s="5">
        <v>69.703925531528895</v>
      </c>
      <c r="D8" s="6">
        <v>9.4933591550660223E-3</v>
      </c>
      <c r="E8" s="21">
        <v>2003098.7817189307</v>
      </c>
    </row>
    <row r="9" spans="1:13" x14ac:dyDescent="0.2">
      <c r="B9" t="s">
        <v>21</v>
      </c>
      <c r="C9" s="5">
        <v>6.0364070714960203</v>
      </c>
      <c r="D9" s="6">
        <v>8.2213132042285246E-4</v>
      </c>
      <c r="E9" s="21">
        <v>173469.70860922185</v>
      </c>
    </row>
    <row r="10" spans="1:13" x14ac:dyDescent="0.2">
      <c r="B10" t="s">
        <v>22</v>
      </c>
      <c r="C10" s="5">
        <v>33.304228874940101</v>
      </c>
      <c r="D10" s="6">
        <v>4.5358852271428435E-3</v>
      </c>
      <c r="E10" s="21">
        <v>957071.7829271399</v>
      </c>
    </row>
    <row r="11" spans="1:13" x14ac:dyDescent="0.2">
      <c r="B11" t="s">
        <v>23</v>
      </c>
      <c r="C11" s="5">
        <v>21.087426745575002</v>
      </c>
      <c r="D11" s="6">
        <v>2.8720120742889463E-3</v>
      </c>
      <c r="E11" s="21">
        <v>605994.54767496767</v>
      </c>
    </row>
    <row r="12" spans="1:13" x14ac:dyDescent="0.2">
      <c r="B12" t="s">
        <v>24</v>
      </c>
      <c r="C12" s="5">
        <v>31.081763874964299</v>
      </c>
      <c r="D12" s="6">
        <v>4.2331955537357035E-3</v>
      </c>
      <c r="E12" s="21">
        <v>893204.26183823345</v>
      </c>
    </row>
    <row r="13" spans="1:13" x14ac:dyDescent="0.2">
      <c r="B13" t="s">
        <v>25</v>
      </c>
      <c r="C13" s="5">
        <v>34.980024037648299</v>
      </c>
      <c r="D13" s="6">
        <v>4.764120943117193E-3</v>
      </c>
      <c r="E13" s="21">
        <v>1005229.5189977278</v>
      </c>
    </row>
    <row r="14" spans="1:13" x14ac:dyDescent="0.2">
      <c r="B14" t="s">
        <v>26</v>
      </c>
      <c r="C14" s="5">
        <v>79.656166496947094</v>
      </c>
      <c r="D14" s="6">
        <v>1.0848809327520659E-2</v>
      </c>
      <c r="E14" s="21">
        <v>2289098.7681068592</v>
      </c>
    </row>
    <row r="15" spans="1:13" x14ac:dyDescent="0.2">
      <c r="B15" t="s">
        <v>27</v>
      </c>
      <c r="C15" s="5">
        <v>18.085958063580598</v>
      </c>
      <c r="D15" s="6">
        <v>2.4632256254114447E-3</v>
      </c>
      <c r="E15" s="21">
        <v>519740.6069618148</v>
      </c>
    </row>
    <row r="16" spans="1:13" x14ac:dyDescent="0.2">
      <c r="B16" t="s">
        <v>28</v>
      </c>
      <c r="C16" s="5">
        <v>44.8038043041661</v>
      </c>
      <c r="D16" s="6">
        <v>6.1020753498359287E-3</v>
      </c>
      <c r="E16" s="21">
        <v>1287537.8988153809</v>
      </c>
    </row>
    <row r="17" spans="1:5" x14ac:dyDescent="0.2">
      <c r="B17" t="s">
        <v>29</v>
      </c>
      <c r="C17" s="5">
        <v>34.806923697620697</v>
      </c>
      <c r="D17" s="6">
        <v>4.7405454603131033E-3</v>
      </c>
      <c r="E17" s="21">
        <v>1000255.0921260647</v>
      </c>
    </row>
    <row r="18" spans="1:5" x14ac:dyDescent="0.2">
      <c r="B18" t="s">
        <v>30</v>
      </c>
      <c r="C18" s="5">
        <v>68.150958524606395</v>
      </c>
      <c r="D18" s="6">
        <v>9.2818520779500494E-3</v>
      </c>
      <c r="E18" s="21">
        <v>1958470.7884474604</v>
      </c>
    </row>
    <row r="19" spans="1:5" x14ac:dyDescent="0.2">
      <c r="B19" t="s">
        <v>31</v>
      </c>
      <c r="C19" s="5">
        <v>38.834849248168098</v>
      </c>
      <c r="D19" s="6">
        <v>5.2891306886144454E-3</v>
      </c>
      <c r="E19" s="21">
        <v>1116006.5752976479</v>
      </c>
    </row>
    <row r="20" spans="1:5" x14ac:dyDescent="0.2">
      <c r="B20" t="s">
        <v>32</v>
      </c>
      <c r="C20" s="5">
        <v>0.61810697690266303</v>
      </c>
      <c r="D20" s="6">
        <v>8.4183372503674421E-5</v>
      </c>
      <c r="E20" s="21">
        <v>17762.691598275302</v>
      </c>
    </row>
    <row r="21" spans="1:5" x14ac:dyDescent="0.2">
      <c r="B21" t="s">
        <v>33</v>
      </c>
      <c r="C21" s="5">
        <v>11.278033545165</v>
      </c>
      <c r="D21" s="6">
        <v>1.5360171208536159E-3</v>
      </c>
      <c r="E21" s="21">
        <v>324099.61250011297</v>
      </c>
    </row>
    <row r="22" spans="1:5" x14ac:dyDescent="0.2">
      <c r="B22" t="s">
        <v>34</v>
      </c>
      <c r="C22" s="5">
        <v>29.237515993783799</v>
      </c>
      <c r="D22" s="6">
        <v>3.9820173399764706E-3</v>
      </c>
      <c r="E22" s="21">
        <v>840205.65873503534</v>
      </c>
    </row>
    <row r="23" spans="1:5" x14ac:dyDescent="0.2">
      <c r="B23" t="s">
        <v>35</v>
      </c>
      <c r="C23" s="5">
        <v>18.866784253743901</v>
      </c>
      <c r="D23" s="6">
        <v>2.5695706182418581E-3</v>
      </c>
      <c r="E23" s="21">
        <v>542179.40044903196</v>
      </c>
    </row>
    <row r="24" spans="1:5" x14ac:dyDescent="0.2">
      <c r="A24" s="8" t="s">
        <v>2</v>
      </c>
      <c r="B24" t="s">
        <v>36</v>
      </c>
      <c r="C24" s="5">
        <v>7.6519498024057997E-2</v>
      </c>
      <c r="D24" s="6">
        <v>1.0421609279080927E-5</v>
      </c>
      <c r="E24" s="21">
        <v>2198.9595578860753</v>
      </c>
    </row>
    <row r="25" spans="1:5" x14ac:dyDescent="0.2">
      <c r="A25" s="10">
        <f>SUM(C24:C43)</f>
        <v>688.65097455997818</v>
      </c>
      <c r="B25" t="s">
        <v>37</v>
      </c>
      <c r="C25" s="5">
        <v>4.5379185476043897</v>
      </c>
      <c r="D25" s="6">
        <v>6.1804396610859165E-4</v>
      </c>
      <c r="E25" s="21">
        <v>130407.27684891284</v>
      </c>
    </row>
    <row r="26" spans="1:5" x14ac:dyDescent="0.2">
      <c r="A26" s="11">
        <f>SUM(D24:D43)</f>
        <v>9.3791145679836582E-2</v>
      </c>
      <c r="B26" t="s">
        <v>38</v>
      </c>
      <c r="C26" s="5">
        <v>26.5226563625341</v>
      </c>
      <c r="D26" s="6">
        <v>3.6122657465258892E-3</v>
      </c>
      <c r="E26" s="21">
        <v>762188.07251696265</v>
      </c>
    </row>
    <row r="27" spans="1:5" x14ac:dyDescent="0.2">
      <c r="B27" t="s">
        <v>39</v>
      </c>
      <c r="C27" s="5">
        <v>62.883333896095401</v>
      </c>
      <c r="D27" s="6">
        <v>8.5644254465057912E-3</v>
      </c>
      <c r="E27" s="21">
        <v>1807093.7692127218</v>
      </c>
    </row>
    <row r="28" spans="1:5" x14ac:dyDescent="0.2">
      <c r="B28" t="s">
        <v>40</v>
      </c>
      <c r="C28" s="5">
        <v>62.243430456109799</v>
      </c>
      <c r="D28" s="6">
        <v>8.4772734943880049E-3</v>
      </c>
      <c r="E28" s="21">
        <v>1788704.7073158692</v>
      </c>
    </row>
    <row r="29" spans="1:5" x14ac:dyDescent="0.2">
      <c r="B29" t="s">
        <v>41</v>
      </c>
      <c r="C29" s="5">
        <v>24.837402766372001</v>
      </c>
      <c r="D29" s="6">
        <v>3.3827418347270226E-3</v>
      </c>
      <c r="E29" s="21">
        <v>713758.52712740179</v>
      </c>
    </row>
    <row r="30" spans="1:5" x14ac:dyDescent="0.2">
      <c r="B30" t="s">
        <v>42</v>
      </c>
      <c r="C30" s="5">
        <v>25.811248683493801</v>
      </c>
      <c r="D30" s="6">
        <v>3.5153752406999776E-3</v>
      </c>
      <c r="E30" s="21">
        <v>741744.17578769522</v>
      </c>
    </row>
    <row r="31" spans="1:5" x14ac:dyDescent="0.2">
      <c r="B31" t="s">
        <v>43</v>
      </c>
      <c r="C31" s="5">
        <v>51.5935464120329</v>
      </c>
      <c r="D31" s="6">
        <v>7.0268074923764343E-3</v>
      </c>
      <c r="E31" s="21">
        <v>1482656.3808914276</v>
      </c>
    </row>
    <row r="32" spans="1:5" x14ac:dyDescent="0.2">
      <c r="B32" t="s">
        <v>44</v>
      </c>
      <c r="C32" s="5">
        <v>41.473139869165898</v>
      </c>
      <c r="D32" s="6">
        <v>5.6484539294446232E-3</v>
      </c>
      <c r="E32" s="21">
        <v>1191823.7791128154</v>
      </c>
    </row>
    <row r="33" spans="1:6" x14ac:dyDescent="0.2">
      <c r="B33" t="s">
        <v>45</v>
      </c>
      <c r="C33" s="5">
        <v>0.52697420839999798</v>
      </c>
      <c r="D33" s="6">
        <v>7.1771501929757388E-5</v>
      </c>
      <c r="E33" s="21">
        <v>15143.786907178808</v>
      </c>
    </row>
    <row r="34" spans="1:6" x14ac:dyDescent="0.2">
      <c r="B34" t="s">
        <v>46</v>
      </c>
      <c r="C34" s="5">
        <v>29.005406086599098</v>
      </c>
      <c r="D34" s="6">
        <v>3.9504050212218157E-3</v>
      </c>
      <c r="E34" s="21">
        <v>833535.4594778032</v>
      </c>
    </row>
    <row r="35" spans="1:6" x14ac:dyDescent="0.2">
      <c r="B35" t="s">
        <v>47</v>
      </c>
      <c r="C35" s="5">
        <v>55.545754766584899</v>
      </c>
      <c r="D35" s="6">
        <v>7.5650803813035218E-3</v>
      </c>
      <c r="E35" s="21">
        <v>1596231.9604550432</v>
      </c>
    </row>
    <row r="36" spans="1:6" x14ac:dyDescent="0.2">
      <c r="B36" t="s">
        <v>48</v>
      </c>
      <c r="C36" s="5">
        <v>40.345408816757001</v>
      </c>
      <c r="D36" s="6">
        <v>5.4948620645790544E-3</v>
      </c>
      <c r="E36" s="21">
        <v>1159415.8956261803</v>
      </c>
    </row>
    <row r="37" spans="1:6" x14ac:dyDescent="0.2">
      <c r="B37" t="s">
        <v>49</v>
      </c>
      <c r="C37" s="5">
        <v>32.7105648215095</v>
      </c>
      <c r="D37" s="6">
        <v>4.4550308701795513E-3</v>
      </c>
      <c r="E37" s="21">
        <v>940011.51360788534</v>
      </c>
    </row>
    <row r="38" spans="1:6" x14ac:dyDescent="0.2">
      <c r="B38" t="s">
        <v>50</v>
      </c>
      <c r="C38" s="5">
        <v>47.993912475553003</v>
      </c>
      <c r="D38" s="6">
        <v>6.5365536433258436E-3</v>
      </c>
      <c r="E38" s="21">
        <v>1379212.818741753</v>
      </c>
    </row>
    <row r="39" spans="1:6" x14ac:dyDescent="0.2">
      <c r="B39" t="s">
        <v>51</v>
      </c>
      <c r="C39" s="5">
        <v>21.892404872856101</v>
      </c>
      <c r="D39" s="6">
        <v>2.9816464516353885E-3</v>
      </c>
      <c r="E39" s="21">
        <v>629127.40129506704</v>
      </c>
    </row>
    <row r="40" spans="1:6" x14ac:dyDescent="0.2">
      <c r="B40" t="s">
        <v>52</v>
      </c>
      <c r="C40" s="5">
        <v>59.030695802879897</v>
      </c>
      <c r="D40" s="6">
        <v>8.0397135764857901E-3</v>
      </c>
      <c r="E40" s="21">
        <v>1696379.5646385017</v>
      </c>
    </row>
    <row r="41" spans="1:6" x14ac:dyDescent="0.2">
      <c r="B41" t="s">
        <v>53</v>
      </c>
      <c r="C41" s="5">
        <v>48.020950213838297</v>
      </c>
      <c r="D41" s="6">
        <v>6.5402360608988238E-3</v>
      </c>
      <c r="E41" s="21">
        <v>1379989.8088496518</v>
      </c>
    </row>
    <row r="42" spans="1:6" x14ac:dyDescent="0.2">
      <c r="A42" s="8" t="s">
        <v>277</v>
      </c>
      <c r="B42" t="s">
        <v>54</v>
      </c>
      <c r="C42" s="5">
        <v>24.299706003568101</v>
      </c>
      <c r="D42" s="6">
        <v>3.3095099694211748E-3</v>
      </c>
      <c r="E42" s="21">
        <v>698306.60354786785</v>
      </c>
    </row>
    <row r="43" spans="1:6" x14ac:dyDescent="0.2">
      <c r="A43" s="10">
        <f>SUM(C44:C49)</f>
        <v>56.90766446366495</v>
      </c>
      <c r="B43" t="s">
        <v>55</v>
      </c>
      <c r="C43" s="5">
        <v>29.3</v>
      </c>
      <c r="D43" s="6">
        <v>3.9905273788004604E-3</v>
      </c>
      <c r="E43" s="21">
        <v>842001.27692689712</v>
      </c>
    </row>
    <row r="44" spans="1:6" x14ac:dyDescent="0.2">
      <c r="A44" s="11">
        <f>SUM(A43/C266)</f>
        <v>7.7505663176056323E-3</v>
      </c>
      <c r="B44" s="63" t="s">
        <v>240</v>
      </c>
      <c r="C44" s="60">
        <v>10.3886779878375</v>
      </c>
      <c r="D44" s="61">
        <v>1.4148909194541712E-3</v>
      </c>
      <c r="E44" s="64">
        <f t="shared" ref="E44:E49" si="0">SUM(D44*211000000)</f>
        <v>298541.98400483013</v>
      </c>
      <c r="F44" s="63"/>
    </row>
    <row r="45" spans="1:6" x14ac:dyDescent="0.2">
      <c r="B45" s="63" t="s">
        <v>240</v>
      </c>
      <c r="C45" s="60">
        <v>1.5965125962784299</v>
      </c>
      <c r="D45" s="61">
        <v>2.1743778928494471E-4</v>
      </c>
      <c r="E45" s="64">
        <f t="shared" si="0"/>
        <v>45879.373539123335</v>
      </c>
      <c r="F45" s="63"/>
    </row>
    <row r="46" spans="1:6" x14ac:dyDescent="0.2">
      <c r="B46" s="63" t="s">
        <v>249</v>
      </c>
      <c r="C46" s="60">
        <v>12.775494105151701</v>
      </c>
      <c r="D46" s="61">
        <v>1.7399644711369197E-3</v>
      </c>
      <c r="E46" s="64">
        <f t="shared" si="0"/>
        <v>367132.50340989005</v>
      </c>
      <c r="F46" s="63"/>
    </row>
    <row r="47" spans="1:6" x14ac:dyDescent="0.2">
      <c r="B47" s="63" t="s">
        <v>260</v>
      </c>
      <c r="C47" s="60">
        <v>14.336611532052</v>
      </c>
      <c r="D47" s="61">
        <v>1.9525815985624545E-3</v>
      </c>
      <c r="E47" s="64">
        <f t="shared" si="0"/>
        <v>411994.71729667787</v>
      </c>
      <c r="F47" s="63"/>
    </row>
    <row r="48" spans="1:6" x14ac:dyDescent="0.2">
      <c r="A48" s="8" t="s">
        <v>3</v>
      </c>
      <c r="B48" s="63" t="s">
        <v>262</v>
      </c>
      <c r="C48" s="60">
        <v>1.9644896496347199</v>
      </c>
      <c r="D48" s="61">
        <v>2.6755459836987961E-4</v>
      </c>
      <c r="E48" s="64">
        <f t="shared" si="0"/>
        <v>56454.020256044598</v>
      </c>
      <c r="F48" s="63"/>
    </row>
    <row r="49" spans="1:6" x14ac:dyDescent="0.2">
      <c r="A49" s="10">
        <f>SUM(C50:C73)</f>
        <v>785.95173996698941</v>
      </c>
      <c r="B49" s="63" t="s">
        <v>271</v>
      </c>
      <c r="C49" s="60">
        <v>15.8458785927106</v>
      </c>
      <c r="D49" s="61">
        <v>2.158136940797261E-3</v>
      </c>
      <c r="E49" s="64">
        <f t="shared" si="0"/>
        <v>455366.89450822206</v>
      </c>
      <c r="F49" s="63"/>
    </row>
    <row r="50" spans="1:6" x14ac:dyDescent="0.2">
      <c r="A50" s="11">
        <f>SUM(D50:D73)</f>
        <v>0.10704306951379286</v>
      </c>
      <c r="B50" t="s">
        <v>56</v>
      </c>
      <c r="C50" s="5">
        <v>15.9668401977348</v>
      </c>
      <c r="D50" s="6">
        <v>2.1746113638905283E-3</v>
      </c>
      <c r="E50" s="21">
        <v>458842.99778090144</v>
      </c>
    </row>
    <row r="51" spans="1:6" x14ac:dyDescent="0.2">
      <c r="B51" t="s">
        <v>57</v>
      </c>
      <c r="C51" s="5">
        <v>3.5167012123157999</v>
      </c>
      <c r="D51" s="6">
        <v>4.7895878739955526E-4</v>
      </c>
      <c r="E51" s="21">
        <v>101060.30414130614</v>
      </c>
    </row>
    <row r="52" spans="1:6" x14ac:dyDescent="0.2">
      <c r="B52" t="s">
        <v>58</v>
      </c>
      <c r="C52" s="5">
        <v>30.098897260784099</v>
      </c>
      <c r="D52" s="6">
        <v>4.099333569653963E-3</v>
      </c>
      <c r="E52" s="21">
        <v>864959.38319698628</v>
      </c>
    </row>
    <row r="53" spans="1:6" x14ac:dyDescent="0.2">
      <c r="B53" t="s">
        <v>59</v>
      </c>
      <c r="C53" s="5">
        <v>27.5379432904904</v>
      </c>
      <c r="D53" s="6">
        <v>3.7505432305991937E-3</v>
      </c>
      <c r="E53" s="21">
        <v>791364.62165642984</v>
      </c>
    </row>
    <row r="54" spans="1:6" x14ac:dyDescent="0.2">
      <c r="B54" t="s">
        <v>60</v>
      </c>
      <c r="C54" s="5">
        <v>27.882172997289899</v>
      </c>
      <c r="D54" s="6">
        <v>3.7974257585712025E-3</v>
      </c>
      <c r="E54" s="21">
        <v>801256.83505852381</v>
      </c>
    </row>
    <row r="55" spans="1:6" x14ac:dyDescent="0.2">
      <c r="B55" t="s">
        <v>61</v>
      </c>
      <c r="C55" s="5">
        <v>70.917616064474998</v>
      </c>
      <c r="D55" s="6">
        <v>9.6586583121005733E-3</v>
      </c>
      <c r="E55" s="21">
        <v>2037976.9038532209</v>
      </c>
    </row>
    <row r="56" spans="1:6" x14ac:dyDescent="0.2">
      <c r="B56" t="s">
        <v>62</v>
      </c>
      <c r="C56" s="5">
        <v>42.052131423197203</v>
      </c>
      <c r="D56" s="6">
        <v>5.7273099584021709E-3</v>
      </c>
      <c r="E56" s="21">
        <v>1208462.4012228581</v>
      </c>
    </row>
    <row r="57" spans="1:6" x14ac:dyDescent="0.2">
      <c r="B57" t="s">
        <v>63</v>
      </c>
      <c r="C57" s="5">
        <v>12.485680722265</v>
      </c>
      <c r="D57" s="6">
        <v>1.7004932001760951E-3</v>
      </c>
      <c r="E57" s="21">
        <v>358804.06523715606</v>
      </c>
    </row>
    <row r="58" spans="1:6" x14ac:dyDescent="0.2">
      <c r="B58" t="s">
        <v>64</v>
      </c>
      <c r="C58" s="5">
        <v>67.205827258088107</v>
      </c>
      <c r="D58" s="6">
        <v>9.1531294774175719E-3</v>
      </c>
      <c r="E58" s="21">
        <v>1931310.3197351077</v>
      </c>
    </row>
    <row r="59" spans="1:6" x14ac:dyDescent="0.2">
      <c r="B59" t="s">
        <v>65</v>
      </c>
      <c r="C59" s="5">
        <v>32.603439605974003</v>
      </c>
      <c r="D59" s="6">
        <v>4.4404409007067084E-3</v>
      </c>
      <c r="E59" s="21">
        <v>936933.03004911542</v>
      </c>
    </row>
    <row r="60" spans="1:6" x14ac:dyDescent="0.2">
      <c r="B60" t="s">
        <v>66</v>
      </c>
      <c r="C60" s="5">
        <v>24.706629398535298</v>
      </c>
      <c r="D60" s="6">
        <v>3.364931093949879E-3</v>
      </c>
      <c r="E60" s="21">
        <v>710000.46082342439</v>
      </c>
    </row>
    <row r="61" spans="1:6" x14ac:dyDescent="0.2">
      <c r="B61" t="s">
        <v>67</v>
      </c>
      <c r="C61" s="5">
        <v>52.751081124966298</v>
      </c>
      <c r="D61" s="6">
        <v>7.1844584809045119E-3</v>
      </c>
      <c r="E61" s="21">
        <v>1515920.7394708521</v>
      </c>
    </row>
    <row r="62" spans="1:6" x14ac:dyDescent="0.2">
      <c r="B62" t="s">
        <v>68</v>
      </c>
      <c r="C62" s="5">
        <v>15.921393963541901</v>
      </c>
      <c r="D62" s="6">
        <v>2.1684217924976905E-3</v>
      </c>
      <c r="E62" s="21">
        <v>457536.99821701273</v>
      </c>
    </row>
    <row r="63" spans="1:6" x14ac:dyDescent="0.2">
      <c r="B63" t="s">
        <v>69</v>
      </c>
      <c r="C63" s="5">
        <v>38.326322015533599</v>
      </c>
      <c r="D63" s="6">
        <v>5.2198715812870194E-3</v>
      </c>
      <c r="E63" s="21">
        <v>1101392.9036515611</v>
      </c>
    </row>
    <row r="64" spans="1:6" x14ac:dyDescent="0.2">
      <c r="B64" t="s">
        <v>70</v>
      </c>
      <c r="C64" s="5">
        <v>27.260174276462902</v>
      </c>
      <c r="D64" s="6">
        <v>3.7127123481603152E-3</v>
      </c>
      <c r="E64" s="21">
        <v>783382.3054618265</v>
      </c>
    </row>
    <row r="65" spans="1:5" x14ac:dyDescent="0.2">
      <c r="B65" t="s">
        <v>71</v>
      </c>
      <c r="C65" s="5">
        <v>39.957180923667899</v>
      </c>
      <c r="D65" s="6">
        <v>5.4419871827843073E-3</v>
      </c>
      <c r="E65" s="21">
        <v>1148259.2955674888</v>
      </c>
    </row>
    <row r="66" spans="1:5" x14ac:dyDescent="0.2">
      <c r="B66" t="s">
        <v>72</v>
      </c>
      <c r="C66" s="5">
        <v>7.0717193859094998</v>
      </c>
      <c r="D66" s="6">
        <v>9.6313617149030152E-4</v>
      </c>
      <c r="E66" s="21">
        <v>203221.73218445363</v>
      </c>
    </row>
    <row r="67" spans="1:5" x14ac:dyDescent="0.2">
      <c r="B67" t="s">
        <v>73</v>
      </c>
      <c r="C67" s="5">
        <v>60.515412325002998</v>
      </c>
      <c r="D67" s="6">
        <v>8.2419252464956752E-3</v>
      </c>
      <c r="E67" s="21">
        <v>1739046.2270105875</v>
      </c>
    </row>
    <row r="68" spans="1:5" x14ac:dyDescent="0.2">
      <c r="B68" t="s">
        <v>74</v>
      </c>
      <c r="C68" s="5">
        <v>24.133436177497199</v>
      </c>
      <c r="D68" s="6">
        <v>3.2868647717008907E-3</v>
      </c>
      <c r="E68" s="21">
        <v>693528.46682888793</v>
      </c>
    </row>
    <row r="69" spans="1:5" x14ac:dyDescent="0.2">
      <c r="B69" t="s">
        <v>75</v>
      </c>
      <c r="C69" s="5">
        <v>13.109057591430201</v>
      </c>
      <c r="D69" s="6">
        <v>1.7853943081527041E-3</v>
      </c>
      <c r="E69" s="21">
        <v>376718.19902022055</v>
      </c>
    </row>
    <row r="70" spans="1:5" x14ac:dyDescent="0.2">
      <c r="A70" s="8" t="s">
        <v>4</v>
      </c>
      <c r="B70" t="s">
        <v>76</v>
      </c>
      <c r="C70" s="5">
        <v>76.103719912838301</v>
      </c>
      <c r="D70" s="6">
        <v>1.0364982182277918E-2</v>
      </c>
      <c r="E70" s="21">
        <v>2187011.2404606408</v>
      </c>
    </row>
    <row r="71" spans="1:5" x14ac:dyDescent="0.2">
      <c r="A71" s="10">
        <f>SUM(C74:C104)</f>
        <v>460.29661767165118</v>
      </c>
      <c r="B71" t="s">
        <v>77</v>
      </c>
      <c r="C71" s="5">
        <v>45.800402627128001</v>
      </c>
      <c r="D71" s="6">
        <v>6.2378075304996179E-3</v>
      </c>
      <c r="E71" s="21">
        <v>1316177.3889354193</v>
      </c>
    </row>
    <row r="72" spans="1:5" x14ac:dyDescent="0.2">
      <c r="A72" s="11">
        <f>SUM(D74:D104)</f>
        <v>6.2690315876722608E-2</v>
      </c>
      <c r="B72" t="s">
        <v>78</v>
      </c>
      <c r="C72" s="5">
        <v>20.945371083836601</v>
      </c>
      <c r="D72" s="6">
        <v>2.8526647361496733E-3</v>
      </c>
      <c r="E72" s="21">
        <v>601912.25932758104</v>
      </c>
    </row>
    <row r="73" spans="1:5" x14ac:dyDescent="0.2">
      <c r="B73" t="s">
        <v>79</v>
      </c>
      <c r="C73" s="5">
        <v>9.0825891280242992</v>
      </c>
      <c r="D73" s="6">
        <v>1.2370075285247906E-3</v>
      </c>
      <c r="E73" s="21">
        <v>261008.58851873083</v>
      </c>
    </row>
    <row r="74" spans="1:5" x14ac:dyDescent="0.2">
      <c r="B74" t="s">
        <v>80</v>
      </c>
      <c r="C74" s="5">
        <v>0.77641249636843601</v>
      </c>
      <c r="D74" s="6">
        <v>1.0574386771334664E-4</v>
      </c>
      <c r="E74" s="21">
        <v>22311.956087516141</v>
      </c>
    </row>
    <row r="75" spans="1:5" x14ac:dyDescent="0.2">
      <c r="B75" t="s">
        <v>81</v>
      </c>
      <c r="C75" s="5">
        <v>5.4700319171540599</v>
      </c>
      <c r="D75" s="6">
        <v>7.4499358799712105E-4</v>
      </c>
      <c r="E75" s="21">
        <v>157193.64706739254</v>
      </c>
    </row>
    <row r="76" spans="1:5" x14ac:dyDescent="0.2">
      <c r="B76" t="s">
        <v>82</v>
      </c>
      <c r="C76" s="5">
        <v>37.560496650466398</v>
      </c>
      <c r="D76" s="6">
        <v>5.1155696329361483E-3</v>
      </c>
      <c r="E76" s="21">
        <v>1079385.1925495274</v>
      </c>
    </row>
    <row r="77" spans="1:5" x14ac:dyDescent="0.2">
      <c r="B77" t="s">
        <v>83</v>
      </c>
      <c r="C77" s="5">
        <v>4.35524948093191</v>
      </c>
      <c r="D77" s="6">
        <v>5.9316526604659653E-4</v>
      </c>
      <c r="E77" s="21">
        <v>125157.87113583187</v>
      </c>
    </row>
    <row r="78" spans="1:5" x14ac:dyDescent="0.2">
      <c r="B78" t="s">
        <v>84</v>
      </c>
      <c r="C78" s="5">
        <v>3.9098787344008001</v>
      </c>
      <c r="D78" s="6">
        <v>5.3250778625993464E-4</v>
      </c>
      <c r="E78" s="21">
        <v>112359.1429008462</v>
      </c>
    </row>
    <row r="79" spans="1:5" x14ac:dyDescent="0.2">
      <c r="B79" t="s">
        <v>85</v>
      </c>
      <c r="C79" s="5">
        <v>1.48458280587049</v>
      </c>
      <c r="D79" s="6">
        <v>2.0219345846152214E-4</v>
      </c>
      <c r="E79" s="21">
        <v>42662.81973538117</v>
      </c>
    </row>
    <row r="80" spans="1:5" x14ac:dyDescent="0.2">
      <c r="B80" t="s">
        <v>86</v>
      </c>
      <c r="C80" s="5">
        <v>76.043860266088203</v>
      </c>
      <c r="D80" s="6">
        <v>1.0356829569334518E-2</v>
      </c>
      <c r="E80" s="21">
        <v>2185291.0391295832</v>
      </c>
    </row>
    <row r="81" spans="2:5" x14ac:dyDescent="0.2">
      <c r="B81" t="s">
        <v>87</v>
      </c>
      <c r="C81" s="5">
        <v>22.9529522755406</v>
      </c>
      <c r="D81" s="6">
        <v>3.1260882075032454E-3</v>
      </c>
      <c r="E81" s="21">
        <v>659604.61178318481</v>
      </c>
    </row>
    <row r="82" spans="2:5" x14ac:dyDescent="0.2">
      <c r="B82" t="s">
        <v>88</v>
      </c>
      <c r="C82" s="5">
        <v>4.2246330642330001</v>
      </c>
      <c r="D82" s="6">
        <v>5.7537590130400922E-4</v>
      </c>
      <c r="E82" s="21">
        <v>121404.31517514595</v>
      </c>
    </row>
    <row r="83" spans="2:5" x14ac:dyDescent="0.2">
      <c r="B83" t="s">
        <v>89</v>
      </c>
      <c r="C83" s="5">
        <v>8.0585976851410095</v>
      </c>
      <c r="D83" s="6">
        <v>1.097544528917857E-3</v>
      </c>
      <c r="E83" s="21">
        <v>231581.89560166781</v>
      </c>
    </row>
    <row r="84" spans="2:5" x14ac:dyDescent="0.2">
      <c r="B84" t="s">
        <v>90</v>
      </c>
      <c r="C84" s="5">
        <v>13.467688329663901</v>
      </c>
      <c r="D84" s="6">
        <v>1.834238191422363E-3</v>
      </c>
      <c r="E84" s="21">
        <v>387024.2583901186</v>
      </c>
    </row>
    <row r="85" spans="2:5" x14ac:dyDescent="0.2">
      <c r="B85" t="s">
        <v>91</v>
      </c>
      <c r="C85" s="5">
        <v>99.748399314943796</v>
      </c>
      <c r="D85" s="6">
        <v>1.3585280493440419E-2</v>
      </c>
      <c r="E85" s="21">
        <v>2866494.1841159286</v>
      </c>
    </row>
    <row r="86" spans="2:5" x14ac:dyDescent="0.2">
      <c r="B86" t="s">
        <v>92</v>
      </c>
      <c r="C86" s="5">
        <v>1.2700222392867899</v>
      </c>
      <c r="D86" s="6">
        <v>1.7297128046277831E-4</v>
      </c>
      <c r="E86" s="21">
        <v>36496.940177646225</v>
      </c>
    </row>
    <row r="87" spans="2:5" x14ac:dyDescent="0.2">
      <c r="B87" t="s">
        <v>93</v>
      </c>
      <c r="C87" s="5">
        <v>0.33029520676854501</v>
      </c>
      <c r="D87" s="6">
        <v>4.498471213981017E-5</v>
      </c>
      <c r="E87" s="21">
        <v>9491.7742614999443</v>
      </c>
    </row>
    <row r="88" spans="2:5" x14ac:dyDescent="0.2">
      <c r="B88" t="s">
        <v>94</v>
      </c>
      <c r="C88" s="5">
        <v>3.9683487412952898</v>
      </c>
      <c r="D88" s="6">
        <v>5.4047113654495551E-4</v>
      </c>
      <c r="E88" s="21">
        <v>114039.40981098561</v>
      </c>
    </row>
    <row r="89" spans="2:5" x14ac:dyDescent="0.2">
      <c r="B89" t="s">
        <v>95</v>
      </c>
      <c r="C89" s="5">
        <v>5.2056896319200002E-3</v>
      </c>
      <c r="D89" s="6">
        <v>7.08991365246227E-7</v>
      </c>
      <c r="E89" s="21">
        <v>149.59717806695392</v>
      </c>
    </row>
    <row r="90" spans="2:5" x14ac:dyDescent="0.2">
      <c r="B90" t="s">
        <v>96</v>
      </c>
      <c r="C90" s="5">
        <v>2.29691937166703</v>
      </c>
      <c r="D90" s="6">
        <v>3.1283002182711374E-4</v>
      </c>
      <c r="E90" s="21">
        <v>66007.134605521002</v>
      </c>
    </row>
    <row r="91" spans="2:5" x14ac:dyDescent="0.2">
      <c r="B91" t="s">
        <v>97</v>
      </c>
      <c r="C91" s="5">
        <v>3.7734944245743498</v>
      </c>
      <c r="D91" s="6">
        <v>5.139328605807109E-4</v>
      </c>
      <c r="E91" s="21">
        <v>108439.83358253</v>
      </c>
    </row>
    <row r="92" spans="2:5" x14ac:dyDescent="0.2">
      <c r="B92" t="s">
        <v>98</v>
      </c>
      <c r="C92" s="5">
        <v>1.24832303496816</v>
      </c>
      <c r="D92" s="6">
        <v>1.7001594705214084E-4</v>
      </c>
      <c r="E92" s="21">
        <v>35873.364828001715</v>
      </c>
    </row>
    <row r="93" spans="2:5" x14ac:dyDescent="0.2">
      <c r="B93" t="s">
        <v>99</v>
      </c>
      <c r="C93" s="5">
        <v>0.158214208982703</v>
      </c>
      <c r="D93" s="6">
        <v>2.1548059135178634E-5</v>
      </c>
      <c r="E93" s="21">
        <v>4546.640477522692</v>
      </c>
    </row>
    <row r="94" spans="2:5" x14ac:dyDescent="0.2">
      <c r="B94" t="s">
        <v>100</v>
      </c>
      <c r="C94" s="5">
        <v>2.7253437200488801</v>
      </c>
      <c r="D94" s="6">
        <v>3.7117947889068098E-4</v>
      </c>
      <c r="E94" s="21">
        <v>78318.870045933683</v>
      </c>
    </row>
    <row r="95" spans="2:5" x14ac:dyDescent="0.2">
      <c r="B95" t="s">
        <v>101</v>
      </c>
      <c r="C95" s="5">
        <v>1.4892924151186699</v>
      </c>
      <c r="D95" s="6">
        <v>2.0283488592392194E-4</v>
      </c>
      <c r="E95" s="21">
        <v>42798.160929947531</v>
      </c>
    </row>
    <row r="96" spans="2:5" x14ac:dyDescent="0.2">
      <c r="B96" t="s">
        <v>102</v>
      </c>
      <c r="C96" s="5">
        <v>1.0279188129815</v>
      </c>
      <c r="D96" s="6">
        <v>1.399978896377729E-4</v>
      </c>
      <c r="E96" s="21">
        <v>29539.554713570084</v>
      </c>
    </row>
    <row r="97" spans="1:5" x14ac:dyDescent="0.2">
      <c r="B97" t="s">
        <v>103</v>
      </c>
      <c r="C97" s="5">
        <v>71.245999509659399</v>
      </c>
      <c r="D97" s="6">
        <v>9.7033826509658697E-3</v>
      </c>
      <c r="E97" s="21">
        <v>2047413.7393537988</v>
      </c>
    </row>
    <row r="98" spans="1:5" x14ac:dyDescent="0.2">
      <c r="B98" t="s">
        <v>104</v>
      </c>
      <c r="C98" s="5">
        <v>0</v>
      </c>
      <c r="D98" s="6">
        <v>0</v>
      </c>
      <c r="E98" s="21">
        <v>0</v>
      </c>
    </row>
    <row r="99" spans="1:5" x14ac:dyDescent="0.2">
      <c r="A99" s="8" t="s">
        <v>5</v>
      </c>
      <c r="B99" t="s">
        <v>105</v>
      </c>
      <c r="C99" s="5">
        <v>7.0219559242038301</v>
      </c>
      <c r="D99" s="6">
        <v>9.5635861325138135E-4</v>
      </c>
      <c r="E99" s="21">
        <v>201791.66739604145</v>
      </c>
    </row>
    <row r="100" spans="1:5" x14ac:dyDescent="0.2">
      <c r="A100" s="10">
        <f>SUM(C105:C114)</f>
        <v>472.8579830854153</v>
      </c>
      <c r="B100" t="s">
        <v>55</v>
      </c>
      <c r="C100" s="5">
        <v>36</v>
      </c>
      <c r="D100" s="6">
        <v>4.9030370524510772E-3</v>
      </c>
      <c r="E100" s="21">
        <v>1034540.8180671772</v>
      </c>
    </row>
    <row r="101" spans="1:5" x14ac:dyDescent="0.2">
      <c r="A101" s="11">
        <f>SUM(D105:D114)</f>
        <v>6.4401116989307686E-2</v>
      </c>
      <c r="B101" t="s">
        <v>106</v>
      </c>
      <c r="C101" s="5">
        <v>21.503210566165599</v>
      </c>
      <c r="D101" s="6">
        <v>2.9286399486824289E-3</v>
      </c>
      <c r="E101" s="21">
        <v>617943.02917199256</v>
      </c>
    </row>
    <row r="102" spans="1:5" x14ac:dyDescent="0.2">
      <c r="B102" t="s">
        <v>107</v>
      </c>
      <c r="C102" s="5">
        <v>0</v>
      </c>
      <c r="D102" s="6">
        <v>0</v>
      </c>
      <c r="E102" s="21">
        <v>0</v>
      </c>
    </row>
    <row r="103" spans="1:5" x14ac:dyDescent="0.2">
      <c r="B103" t="s">
        <v>108</v>
      </c>
      <c r="C103" s="5">
        <v>12.0264832110763</v>
      </c>
      <c r="D103" s="6">
        <v>1.637952577627442E-3</v>
      </c>
      <c r="E103" s="21">
        <v>345607.9938793903</v>
      </c>
    </row>
    <row r="104" spans="1:5" x14ac:dyDescent="0.2">
      <c r="B104" t="s">
        <v>109</v>
      </c>
      <c r="C104" s="5">
        <v>16.1528075744197</v>
      </c>
      <c r="D104" s="6">
        <v>2.1999392788470055E-3</v>
      </c>
      <c r="E104" s="21">
        <v>464187.18783671816</v>
      </c>
    </row>
    <row r="105" spans="1:5" x14ac:dyDescent="0.2">
      <c r="B105" t="s">
        <v>110</v>
      </c>
      <c r="C105" s="5">
        <v>22.896774563683099</v>
      </c>
      <c r="D105" s="6">
        <v>3.1184370574265994E-3</v>
      </c>
      <c r="E105" s="21">
        <v>657990.21911701246</v>
      </c>
    </row>
    <row r="106" spans="1:5" x14ac:dyDescent="0.2">
      <c r="B106" t="s">
        <v>111</v>
      </c>
      <c r="C106" s="5">
        <v>81.741288795841498</v>
      </c>
      <c r="D106" s="6">
        <v>1.1132793546697639E-2</v>
      </c>
      <c r="E106" s="21">
        <v>2349019.4383532018</v>
      </c>
    </row>
    <row r="107" spans="1:5" x14ac:dyDescent="0.2">
      <c r="A107" s="8" t="s">
        <v>7</v>
      </c>
      <c r="B107" t="s">
        <v>112</v>
      </c>
      <c r="C107" s="5">
        <v>68.031653670684094</v>
      </c>
      <c r="D107" s="6">
        <v>9.2656032968578741E-3</v>
      </c>
      <c r="E107" s="21">
        <v>1955042.2956370115</v>
      </c>
    </row>
    <row r="108" spans="1:5" x14ac:dyDescent="0.2">
      <c r="A108" s="10">
        <f>SUM(C115:C171)</f>
        <v>2273.0566570121796</v>
      </c>
      <c r="B108" t="s">
        <v>113</v>
      </c>
      <c r="C108" s="5">
        <v>38.86</v>
      </c>
      <c r="D108" s="6">
        <v>5.2925561071735794E-3</v>
      </c>
      <c r="E108" s="21">
        <v>1116729.3386136252</v>
      </c>
    </row>
    <row r="109" spans="1:5" x14ac:dyDescent="0.2">
      <c r="A109" s="11">
        <f>SUM(D115:D171)</f>
        <v>0.30958002810142471</v>
      </c>
      <c r="B109" t="s">
        <v>114</v>
      </c>
      <c r="C109" s="5">
        <v>41.322956696192001</v>
      </c>
      <c r="D109" s="6">
        <v>5.6279996610627981E-3</v>
      </c>
      <c r="E109" s="21">
        <v>1187507.9284842503</v>
      </c>
    </row>
    <row r="110" spans="1:5" x14ac:dyDescent="0.2">
      <c r="B110" t="s">
        <v>115</v>
      </c>
      <c r="C110" s="5">
        <v>47.087504043113697</v>
      </c>
      <c r="D110" s="6">
        <v>6.4131049175229545E-3</v>
      </c>
      <c r="E110" s="21">
        <v>1353165.1375973434</v>
      </c>
    </row>
    <row r="111" spans="1:5" x14ac:dyDescent="0.2">
      <c r="B111" t="s">
        <v>116</v>
      </c>
      <c r="C111" s="5">
        <v>46.214542239034103</v>
      </c>
      <c r="D111" s="6">
        <v>6.2942114711124885E-3</v>
      </c>
      <c r="E111" s="21">
        <v>1328078.6204047352</v>
      </c>
    </row>
    <row r="112" spans="1:5" x14ac:dyDescent="0.2">
      <c r="B112" t="s">
        <v>117</v>
      </c>
      <c r="C112" s="5">
        <v>94.914980989342794</v>
      </c>
      <c r="D112" s="6">
        <v>1.2926990795095482E-2</v>
      </c>
      <c r="E112" s="21">
        <v>2727595.0577651467</v>
      </c>
    </row>
    <row r="113" spans="2:5" x14ac:dyDescent="0.2">
      <c r="B113" t="s">
        <v>118</v>
      </c>
      <c r="C113" s="5">
        <v>24.028282087524101</v>
      </c>
      <c r="D113" s="6">
        <v>3.2725432606076996E-3</v>
      </c>
      <c r="E113" s="21">
        <v>690506.62798822462</v>
      </c>
    </row>
    <row r="114" spans="2:5" x14ac:dyDescent="0.2">
      <c r="B114" t="s">
        <v>119</v>
      </c>
      <c r="C114" s="5">
        <v>7.76</v>
      </c>
      <c r="D114" s="6">
        <v>1.0568768757505656E-3</v>
      </c>
      <c r="E114" s="21">
        <v>223001.02078336934</v>
      </c>
    </row>
    <row r="115" spans="2:5" x14ac:dyDescent="0.2">
      <c r="B115" t="s">
        <v>120</v>
      </c>
      <c r="C115" s="5">
        <v>59.917562149602297</v>
      </c>
      <c r="D115" s="6">
        <v>8.1605007586677859E-3</v>
      </c>
      <c r="E115" s="21">
        <v>1721865.6600789027</v>
      </c>
    </row>
    <row r="116" spans="2:5" x14ac:dyDescent="0.2">
      <c r="B116" t="s">
        <v>121</v>
      </c>
      <c r="C116" s="5">
        <v>26.096790593374202</v>
      </c>
      <c r="D116" s="6">
        <v>3.5542647563714014E-3</v>
      </c>
      <c r="E116" s="21">
        <v>749949.86359436577</v>
      </c>
    </row>
    <row r="117" spans="2:5" x14ac:dyDescent="0.2">
      <c r="B117" t="s">
        <v>122</v>
      </c>
      <c r="C117" s="5">
        <v>9.8032145494297094</v>
      </c>
      <c r="D117" s="6">
        <v>1.335153449138371E-3</v>
      </c>
      <c r="E117" s="21">
        <v>281717.37776819628</v>
      </c>
    </row>
    <row r="118" spans="2:5" x14ac:dyDescent="0.2">
      <c r="B118" t="s">
        <v>123</v>
      </c>
      <c r="C118" s="5">
        <v>79.341018426139598</v>
      </c>
      <c r="D118" s="6">
        <v>1.0805887586737947E-2</v>
      </c>
      <c r="E118" s="21">
        <v>2280042.2808017069</v>
      </c>
    </row>
    <row r="119" spans="2:5" x14ac:dyDescent="0.2">
      <c r="B119" t="s">
        <v>124</v>
      </c>
      <c r="C119" s="5">
        <v>58.051281062018994</v>
      </c>
      <c r="D119" s="6">
        <v>7.9063217219258516E-3</v>
      </c>
      <c r="E119" s="21">
        <v>1668233.8833263547</v>
      </c>
    </row>
    <row r="120" spans="2:5" x14ac:dyDescent="0.2">
      <c r="B120" t="s">
        <v>125</v>
      </c>
      <c r="C120" s="5">
        <v>40.774945708091202</v>
      </c>
      <c r="D120" s="6">
        <v>5.5533630449570055E-3</v>
      </c>
      <c r="E120" s="21">
        <v>1171759.6024859282</v>
      </c>
    </row>
    <row r="121" spans="2:5" x14ac:dyDescent="0.2">
      <c r="B121" t="s">
        <v>126</v>
      </c>
      <c r="C121" s="5">
        <v>38.357952344699299</v>
      </c>
      <c r="D121" s="6">
        <v>5.2241794889503704E-3</v>
      </c>
      <c r="E121" s="21">
        <v>1102301.8721685281</v>
      </c>
    </row>
    <row r="122" spans="2:5" x14ac:dyDescent="0.2">
      <c r="B122" t="s">
        <v>127</v>
      </c>
      <c r="C122" s="5">
        <v>25.994431404784201</v>
      </c>
      <c r="D122" s="6">
        <v>3.5403238981959679E-3</v>
      </c>
      <c r="E122" s="21">
        <v>747008.34251934919</v>
      </c>
    </row>
    <row r="123" spans="2:5" x14ac:dyDescent="0.2">
      <c r="B123" t="s">
        <v>128</v>
      </c>
      <c r="C123" s="5">
        <v>18.520354022247201</v>
      </c>
      <c r="D123" s="6">
        <v>2.5223883887663715E-3</v>
      </c>
      <c r="E123" s="21">
        <v>532223.95002970449</v>
      </c>
    </row>
    <row r="124" spans="2:5" x14ac:dyDescent="0.2">
      <c r="B124" t="s">
        <v>129</v>
      </c>
      <c r="C124" s="5">
        <v>41.151662809054002</v>
      </c>
      <c r="D124" s="6">
        <v>5.6046702089656876E-3</v>
      </c>
      <c r="E124" s="21">
        <v>1182585.4140917603</v>
      </c>
    </row>
    <row r="125" spans="2:5" x14ac:dyDescent="0.2">
      <c r="B125" t="s">
        <v>130</v>
      </c>
      <c r="C125" s="5">
        <v>43.864188510744903</v>
      </c>
      <c r="D125" s="6">
        <v>5.974103931774475E-3</v>
      </c>
      <c r="E125" s="21">
        <v>1260535.9296044142</v>
      </c>
    </row>
    <row r="126" spans="2:5" x14ac:dyDescent="0.2">
      <c r="B126" t="s">
        <v>131</v>
      </c>
      <c r="C126" s="5">
        <v>38.195889118354899</v>
      </c>
      <c r="D126" s="6">
        <v>5.2021072110724157E-3</v>
      </c>
      <c r="E126" s="21">
        <v>1097644.6215362796</v>
      </c>
    </row>
    <row r="127" spans="2:5" x14ac:dyDescent="0.2">
      <c r="B127" t="s">
        <v>132</v>
      </c>
      <c r="C127" s="5">
        <v>63.511409529721497</v>
      </c>
      <c r="D127" s="6">
        <v>8.6499665049338589E-3</v>
      </c>
      <c r="E127" s="21">
        <v>1825142.9325410442</v>
      </c>
    </row>
    <row r="128" spans="2:5" x14ac:dyDescent="0.2">
      <c r="B128" t="s">
        <v>133</v>
      </c>
      <c r="C128" s="5">
        <v>36.641871922855401</v>
      </c>
      <c r="D128" s="6">
        <v>4.9904571030257453E-3</v>
      </c>
      <c r="E128" s="21">
        <v>1052986.4487384323</v>
      </c>
    </row>
    <row r="129" spans="2:5" x14ac:dyDescent="0.2">
      <c r="B129" t="s">
        <v>134</v>
      </c>
      <c r="C129" s="5">
        <v>55.392255810997597</v>
      </c>
      <c r="D129" s="6">
        <v>7.5441745183380477E-3</v>
      </c>
      <c r="E129" s="21">
        <v>1591820.8233693279</v>
      </c>
    </row>
    <row r="130" spans="2:5" x14ac:dyDescent="0.2">
      <c r="B130" t="s">
        <v>135</v>
      </c>
      <c r="C130" s="5">
        <v>52.414006429504802</v>
      </c>
      <c r="D130" s="6">
        <v>7.1385504330908622E-3</v>
      </c>
      <c r="E130" s="21">
        <v>1506234.1413821718</v>
      </c>
    </row>
    <row r="131" spans="2:5" x14ac:dyDescent="0.2">
      <c r="B131" t="s">
        <v>136</v>
      </c>
      <c r="C131" s="5">
        <v>40.1737387326692</v>
      </c>
      <c r="D131" s="6">
        <v>5.4714813761601684E-3</v>
      </c>
      <c r="E131" s="21">
        <v>1154482.5703697954</v>
      </c>
    </row>
    <row r="132" spans="2:5" x14ac:dyDescent="0.2">
      <c r="B132" t="s">
        <v>137</v>
      </c>
      <c r="C132" s="5">
        <v>26.018449792982199</v>
      </c>
      <c r="D132" s="6">
        <v>3.543595093953605E-3</v>
      </c>
      <c r="E132" s="21">
        <v>747698.56482421071</v>
      </c>
    </row>
    <row r="133" spans="2:5" x14ac:dyDescent="0.2">
      <c r="B133" t="s">
        <v>113</v>
      </c>
      <c r="C133" s="5">
        <v>38.85</v>
      </c>
      <c r="D133" s="6">
        <v>5.291194152436788E-3</v>
      </c>
      <c r="E133" s="21">
        <v>1116441.9661641624</v>
      </c>
    </row>
    <row r="134" spans="2:5" x14ac:dyDescent="0.2">
      <c r="B134" t="s">
        <v>138</v>
      </c>
      <c r="C134" s="5">
        <v>27.228532783045399</v>
      </c>
      <c r="D134" s="6">
        <v>3.708402919976401E-3</v>
      </c>
      <c r="E134" s="21">
        <v>782473.01611502061</v>
      </c>
    </row>
    <row r="135" spans="2:5" x14ac:dyDescent="0.2">
      <c r="B135" t="s">
        <v>139</v>
      </c>
      <c r="C135" s="5">
        <v>56.091074197849998</v>
      </c>
      <c r="D135" s="6">
        <v>7.6393504195511426E-3</v>
      </c>
      <c r="E135" s="21">
        <v>1611902.9385252912</v>
      </c>
    </row>
    <row r="136" spans="2:5" x14ac:dyDescent="0.2">
      <c r="B136" t="s">
        <v>140</v>
      </c>
      <c r="C136" s="5">
        <v>18.421716290754301</v>
      </c>
      <c r="D136" s="6">
        <v>2.5089543762030543E-3</v>
      </c>
      <c r="E136" s="21">
        <v>529389.37337884447</v>
      </c>
    </row>
    <row r="137" spans="2:5" x14ac:dyDescent="0.2">
      <c r="B137" t="s">
        <v>141</v>
      </c>
      <c r="C137" s="5">
        <v>73.337412149052298</v>
      </c>
      <c r="D137" s="6">
        <v>9.9882235860466444E-3</v>
      </c>
      <c r="E137" s="21">
        <v>2107515.176655842</v>
      </c>
    </row>
    <row r="138" spans="2:5" x14ac:dyDescent="0.2">
      <c r="B138" t="s">
        <v>142</v>
      </c>
      <c r="C138" s="5">
        <v>53.226299116299103</v>
      </c>
      <c r="D138" s="6">
        <v>7.2491810203349589E-3</v>
      </c>
      <c r="E138" s="21">
        <v>1529577.1952906763</v>
      </c>
    </row>
    <row r="139" spans="2:5" x14ac:dyDescent="0.2">
      <c r="B139" t="s">
        <v>143</v>
      </c>
      <c r="C139" s="5">
        <v>26.075617000662199</v>
      </c>
      <c r="D139" s="6">
        <v>3.5513810088824995E-3</v>
      </c>
      <c r="E139" s="21">
        <v>749341.39287420735</v>
      </c>
    </row>
    <row r="140" spans="2:5" x14ac:dyDescent="0.2">
      <c r="B140" t="s">
        <v>144</v>
      </c>
      <c r="C140" s="5">
        <v>49.697366709215302</v>
      </c>
      <c r="D140" s="6">
        <v>6.7685563995703137E-3</v>
      </c>
      <c r="E140" s="21">
        <v>1428165.4003093361</v>
      </c>
    </row>
    <row r="141" spans="2:5" x14ac:dyDescent="0.2">
      <c r="B141" t="s">
        <v>145</v>
      </c>
      <c r="C141" s="5">
        <v>48.649608472338699</v>
      </c>
      <c r="D141" s="6">
        <v>6.625856470197625E-3</v>
      </c>
      <c r="E141" s="21">
        <v>1398055.715211699</v>
      </c>
    </row>
    <row r="142" spans="2:5" x14ac:dyDescent="0.2">
      <c r="B142" t="s">
        <v>146</v>
      </c>
      <c r="C142" s="5">
        <v>52.027208052634201</v>
      </c>
      <c r="D142" s="6">
        <v>7.0858702449346266E-3</v>
      </c>
      <c r="E142" s="21">
        <v>1495118.6216812062</v>
      </c>
    </row>
    <row r="143" spans="2:5" x14ac:dyDescent="0.2">
      <c r="B143" t="s">
        <v>147</v>
      </c>
      <c r="C143" s="5">
        <v>24.434740901440499</v>
      </c>
      <c r="D143" s="6">
        <v>3.3279011113001278E-3</v>
      </c>
      <c r="E143" s="21">
        <v>702187.13448432693</v>
      </c>
    </row>
    <row r="144" spans="2:5" x14ac:dyDescent="0.2">
      <c r="B144" t="s">
        <v>148</v>
      </c>
      <c r="C144" s="5">
        <v>30.091994677492401</v>
      </c>
      <c r="D144" s="6">
        <v>4.0983934690529402E-3</v>
      </c>
      <c r="E144" s="21">
        <v>864761.02197017032</v>
      </c>
    </row>
    <row r="145" spans="2:5" x14ac:dyDescent="0.2">
      <c r="B145" t="s">
        <v>149</v>
      </c>
      <c r="C145" s="5">
        <v>14.8526488505681</v>
      </c>
      <c r="D145" s="6">
        <v>2.0228635455938971E-3</v>
      </c>
      <c r="E145" s="21">
        <v>426824.20812031231</v>
      </c>
    </row>
    <row r="146" spans="2:5" x14ac:dyDescent="0.2">
      <c r="B146" t="s">
        <v>150</v>
      </c>
      <c r="C146" s="5">
        <v>33.449158242399399</v>
      </c>
      <c r="D146" s="6">
        <v>4.5556239509939893E-3</v>
      </c>
      <c r="E146" s="21">
        <v>961236.65365973173</v>
      </c>
    </row>
    <row r="147" spans="2:5" x14ac:dyDescent="0.2">
      <c r="B147" t="s">
        <v>151</v>
      </c>
      <c r="C147" s="5">
        <v>70.584286645926497</v>
      </c>
      <c r="D147" s="6">
        <v>9.6132603540501488E-3</v>
      </c>
      <c r="E147" s="21">
        <v>2028397.9347045813</v>
      </c>
    </row>
    <row r="148" spans="2:5" x14ac:dyDescent="0.2">
      <c r="B148" t="s">
        <v>152</v>
      </c>
      <c r="C148" s="5">
        <v>50.243005555662798</v>
      </c>
      <c r="D148" s="6">
        <v>6.8428699407200007E-3</v>
      </c>
      <c r="E148" s="21">
        <v>1443845.5574919202</v>
      </c>
    </row>
    <row r="149" spans="2:5" x14ac:dyDescent="0.2">
      <c r="B149" t="s">
        <v>153</v>
      </c>
      <c r="C149" s="5">
        <v>40.980644041374802</v>
      </c>
      <c r="D149" s="6">
        <v>5.5813782268935861E-3</v>
      </c>
      <c r="E149" s="21">
        <v>1177670.8058745465</v>
      </c>
    </row>
    <row r="150" spans="2:5" x14ac:dyDescent="0.2">
      <c r="B150" t="s">
        <v>154</v>
      </c>
      <c r="C150" s="5">
        <v>36.669370295352103</v>
      </c>
      <c r="D150" s="6">
        <v>4.9942022568933405E-3</v>
      </c>
      <c r="E150" s="21">
        <v>1053776.6762044949</v>
      </c>
    </row>
    <row r="151" spans="2:5" x14ac:dyDescent="0.2">
      <c r="B151" t="s">
        <v>155</v>
      </c>
      <c r="C151" s="5">
        <v>35.495112729252803</v>
      </c>
      <c r="D151" s="6">
        <v>4.8342736914570661E-3</v>
      </c>
      <c r="E151" s="21">
        <v>1020031.748897441</v>
      </c>
    </row>
    <row r="152" spans="2:5" x14ac:dyDescent="0.2">
      <c r="B152" t="s">
        <v>156</v>
      </c>
      <c r="C152" s="5">
        <v>59.781181361735698</v>
      </c>
      <c r="D152" s="6">
        <v>8.141926312663552E-3</v>
      </c>
      <c r="E152" s="21">
        <v>1717946.4519720096</v>
      </c>
    </row>
    <row r="153" spans="2:5" x14ac:dyDescent="0.2">
      <c r="B153" t="s">
        <v>157</v>
      </c>
      <c r="C153" s="5">
        <v>2.11071971888411</v>
      </c>
      <c r="D153" s="6">
        <v>2.8747047191744204E-4</v>
      </c>
      <c r="E153" s="21">
        <v>60656.26957458027</v>
      </c>
    </row>
    <row r="154" spans="2:5" x14ac:dyDescent="0.2">
      <c r="B154" t="s">
        <v>158</v>
      </c>
      <c r="C154" s="5">
        <v>45.209845207135601</v>
      </c>
      <c r="D154" s="6">
        <v>6.1573762829489889E-3</v>
      </c>
      <c r="E154" s="21">
        <v>1299206.3957022366</v>
      </c>
    </row>
    <row r="155" spans="2:5" x14ac:dyDescent="0.2">
      <c r="B155" t="s">
        <v>159</v>
      </c>
      <c r="C155" s="5">
        <v>20.049003166456099</v>
      </c>
      <c r="D155" s="6">
        <v>2.730583483051201E-3</v>
      </c>
      <c r="E155" s="21">
        <v>576153.11492380337</v>
      </c>
    </row>
    <row r="156" spans="2:5" x14ac:dyDescent="0.2">
      <c r="B156" t="s">
        <v>160</v>
      </c>
      <c r="C156" s="5">
        <v>59.497528967124602</v>
      </c>
      <c r="D156" s="6">
        <v>8.1032941404192548E-3</v>
      </c>
      <c r="E156" s="21">
        <v>1709795.0636284626</v>
      </c>
    </row>
    <row r="157" spans="2:5" x14ac:dyDescent="0.2">
      <c r="B157" t="s">
        <v>161</v>
      </c>
      <c r="C157" s="5">
        <v>55.277472025789599</v>
      </c>
      <c r="D157" s="6">
        <v>7.5285414863409533E-3</v>
      </c>
      <c r="E157" s="21">
        <v>1588522.2536179412</v>
      </c>
    </row>
    <row r="158" spans="2:5" x14ac:dyDescent="0.2">
      <c r="B158" t="s">
        <v>162</v>
      </c>
      <c r="C158" s="5">
        <v>27.123584308631202</v>
      </c>
      <c r="D158" s="6">
        <v>3.6941094127916504E-3</v>
      </c>
      <c r="E158" s="21">
        <v>779457.08609903825</v>
      </c>
    </row>
    <row r="159" spans="2:5" x14ac:dyDescent="0.2">
      <c r="B159" t="s">
        <v>163</v>
      </c>
      <c r="C159" s="5">
        <v>47.164109505027398</v>
      </c>
      <c r="D159" s="6">
        <v>6.423538234694705E-3</v>
      </c>
      <c r="E159" s="21">
        <v>1355366.5675205828</v>
      </c>
    </row>
    <row r="160" spans="2:5" x14ac:dyDescent="0.2">
      <c r="B160" t="s">
        <v>164</v>
      </c>
      <c r="C160" s="5">
        <v>15.5686034416893</v>
      </c>
      <c r="D160" s="6">
        <v>2.1203733202644444E-3</v>
      </c>
      <c r="E160" s="21">
        <v>447398.77057579777</v>
      </c>
    </row>
    <row r="161" spans="1:5" x14ac:dyDescent="0.2">
      <c r="B161" t="s">
        <v>165</v>
      </c>
      <c r="C161" s="5">
        <v>46.658470819382302</v>
      </c>
      <c r="D161" s="6">
        <v>6.354672534392744E-3</v>
      </c>
      <c r="E161" s="21">
        <v>1340835.904756869</v>
      </c>
    </row>
    <row r="162" spans="1:5" x14ac:dyDescent="0.2">
      <c r="A162" s="8" t="s">
        <v>8</v>
      </c>
      <c r="B162" t="s">
        <v>166</v>
      </c>
      <c r="C162" s="5">
        <v>23.827482402104099</v>
      </c>
      <c r="D162" s="6">
        <v>3.2451952523372888E-3</v>
      </c>
      <c r="E162" s="21">
        <v>684736.19824316795</v>
      </c>
    </row>
    <row r="163" spans="1:5" x14ac:dyDescent="0.2">
      <c r="A163" s="10">
        <f>SUM(C172:C191)</f>
        <v>703.61577603778039</v>
      </c>
      <c r="B163" t="s">
        <v>167</v>
      </c>
      <c r="C163" s="5">
        <v>21.8433346608739</v>
      </c>
      <c r="D163" s="6">
        <v>2.9749633108709338E-3</v>
      </c>
      <c r="E163" s="21">
        <v>627717.25859376707</v>
      </c>
    </row>
    <row r="164" spans="1:5" x14ac:dyDescent="0.2">
      <c r="A164" s="11">
        <f>SUM(D172:D191)</f>
        <v>9.5829283905620982E-2</v>
      </c>
      <c r="B164" t="s">
        <v>168</v>
      </c>
      <c r="C164" s="5">
        <v>61.529582936199297</v>
      </c>
      <c r="D164" s="6">
        <v>8.3800506932790748E-3</v>
      </c>
      <c r="E164" s="21">
        <v>1768190.6962818848</v>
      </c>
    </row>
    <row r="165" spans="1:5" x14ac:dyDescent="0.2">
      <c r="B165" t="s">
        <v>169</v>
      </c>
      <c r="C165" s="5">
        <v>0</v>
      </c>
      <c r="D165" s="6">
        <v>0</v>
      </c>
      <c r="E165" s="21">
        <v>0</v>
      </c>
    </row>
    <row r="166" spans="1:5" x14ac:dyDescent="0.2">
      <c r="B166" t="s">
        <v>170</v>
      </c>
      <c r="C166" s="5">
        <v>11.7451542509866</v>
      </c>
      <c r="D166" s="6">
        <v>1.5996368466483495E-3</v>
      </c>
      <c r="E166" s="21">
        <v>337523.37464280176</v>
      </c>
    </row>
    <row r="167" spans="1:5" x14ac:dyDescent="0.2">
      <c r="B167" t="s">
        <v>171</v>
      </c>
      <c r="C167" s="5">
        <v>50.901326491723303</v>
      </c>
      <c r="D167" s="6">
        <v>6.9325302724396933E-3</v>
      </c>
      <c r="E167" s="21">
        <v>1462763.8874847754</v>
      </c>
    </row>
    <row r="168" spans="1:5" x14ac:dyDescent="0.2">
      <c r="B168" t="s">
        <v>172</v>
      </c>
      <c r="C168" s="5">
        <v>28.250233268814998</v>
      </c>
      <c r="D168" s="6">
        <v>3.8475539015940569E-3</v>
      </c>
      <c r="E168" s="21">
        <v>811833.87323634606</v>
      </c>
    </row>
    <row r="169" spans="1:5" x14ac:dyDescent="0.2">
      <c r="A169" s="9"/>
      <c r="B169" t="s">
        <v>173</v>
      </c>
      <c r="C169" s="5">
        <v>45.585688228212703</v>
      </c>
      <c r="D169" s="6">
        <v>6.2085644012336051E-3</v>
      </c>
      <c r="E169" s="21">
        <v>1310007.0886602907</v>
      </c>
    </row>
    <row r="170" spans="1:5" x14ac:dyDescent="0.2">
      <c r="B170" t="s">
        <v>174</v>
      </c>
      <c r="C170" s="5">
        <v>50.656516622816</v>
      </c>
      <c r="D170" s="6">
        <v>6.8991882763825207E-3</v>
      </c>
      <c r="E170" s="21">
        <v>1455728.7263167119</v>
      </c>
    </row>
    <row r="171" spans="1:5" x14ac:dyDescent="0.2">
      <c r="B171" t="s">
        <v>119</v>
      </c>
      <c r="C171" s="5">
        <v>65.650000000000006</v>
      </c>
      <c r="D171" s="6">
        <v>8.9412328470392568E-3</v>
      </c>
      <c r="E171" s="21">
        <v>1886600.1307252832</v>
      </c>
    </row>
    <row r="172" spans="1:5" x14ac:dyDescent="0.2">
      <c r="B172" t="s">
        <v>175</v>
      </c>
      <c r="C172" s="5">
        <v>72.517833595997004</v>
      </c>
      <c r="D172" s="6">
        <v>9.8766006967959674E-3</v>
      </c>
      <c r="E172" s="21">
        <v>2083962.7470239489</v>
      </c>
    </row>
    <row r="173" spans="1:5" x14ac:dyDescent="0.2">
      <c r="B173" t="s">
        <v>176</v>
      </c>
      <c r="C173" s="5">
        <v>55.474147341403402</v>
      </c>
      <c r="D173" s="6">
        <v>7.5553277741119808E-3</v>
      </c>
      <c r="E173" s="21">
        <v>1594174.1603376279</v>
      </c>
    </row>
    <row r="174" spans="1:5" x14ac:dyDescent="0.2">
      <c r="B174" t="s">
        <v>177</v>
      </c>
      <c r="C174" s="5">
        <v>62.326987771524898</v>
      </c>
      <c r="D174" s="6">
        <v>8.4886536225403271E-3</v>
      </c>
      <c r="E174" s="21">
        <v>1791105.9143560091</v>
      </c>
    </row>
    <row r="175" spans="1:5" x14ac:dyDescent="0.2">
      <c r="B175" t="s">
        <v>178</v>
      </c>
      <c r="C175" s="5">
        <v>70.295601698063095</v>
      </c>
      <c r="D175" s="6">
        <v>9.5739427708318395E-3</v>
      </c>
      <c r="E175" s="21">
        <v>2020101.9246455184</v>
      </c>
    </row>
    <row r="176" spans="1:5" x14ac:dyDescent="0.2">
      <c r="B176" t="s">
        <v>179</v>
      </c>
      <c r="C176" s="5">
        <v>23.395481437440299</v>
      </c>
      <c r="D176" s="6">
        <v>3.1863586763250327E-3</v>
      </c>
      <c r="E176" s="21">
        <v>672321.6807045819</v>
      </c>
    </row>
    <row r="177" spans="1:5" x14ac:dyDescent="0.2">
      <c r="B177" t="s">
        <v>180</v>
      </c>
      <c r="C177" s="5">
        <v>102.73709834306</v>
      </c>
      <c r="D177" s="6">
        <v>1.3992327773259259E-2</v>
      </c>
      <c r="E177" s="21">
        <v>2952381.1601577038</v>
      </c>
    </row>
    <row r="178" spans="1:5" x14ac:dyDescent="0.2">
      <c r="B178" t="s">
        <v>181</v>
      </c>
      <c r="C178" s="5">
        <v>30.609035189556899</v>
      </c>
      <c r="D178" s="6">
        <v>4.1688120465048989E-3</v>
      </c>
      <c r="E178" s="21">
        <v>879619.34181253368</v>
      </c>
    </row>
    <row r="179" spans="1:5" x14ac:dyDescent="0.2">
      <c r="B179" t="s">
        <v>182</v>
      </c>
      <c r="C179" s="5">
        <v>24.910066246534399</v>
      </c>
      <c r="D179" s="6">
        <v>3.392638271826919E-3</v>
      </c>
      <c r="E179" s="21">
        <v>715846.67535547994</v>
      </c>
    </row>
    <row r="180" spans="1:5" x14ac:dyDescent="0.2">
      <c r="B180" t="s">
        <v>183</v>
      </c>
      <c r="C180" s="5">
        <v>1.0840899703506299</v>
      </c>
      <c r="D180" s="6">
        <v>1.4764814702277024E-4</v>
      </c>
      <c r="E180" s="21">
        <v>31153.759021804522</v>
      </c>
    </row>
    <row r="181" spans="1:5" x14ac:dyDescent="0.2">
      <c r="B181" t="s">
        <v>184</v>
      </c>
      <c r="C181" s="5">
        <v>9.4776423898071904</v>
      </c>
      <c r="D181" s="6">
        <v>1.2908119946418231E-3</v>
      </c>
      <c r="E181" s="21">
        <v>272361.33086942468</v>
      </c>
    </row>
    <row r="182" spans="1:5" x14ac:dyDescent="0.2">
      <c r="B182" t="s">
        <v>185</v>
      </c>
      <c r="C182" s="5">
        <v>23.969811336686899</v>
      </c>
      <c r="D182" s="6">
        <v>3.2645798090010485E-3</v>
      </c>
      <c r="E182" s="21">
        <v>688826.33969922131</v>
      </c>
    </row>
    <row r="183" spans="1:5" x14ac:dyDescent="0.2">
      <c r="B183" t="s">
        <v>186</v>
      </c>
      <c r="C183" s="5">
        <v>38.459253945675002</v>
      </c>
      <c r="D183" s="6">
        <v>5.2379763084797176E-3</v>
      </c>
      <c r="E183" s="21">
        <v>1105213.0010892204</v>
      </c>
    </row>
    <row r="184" spans="1:5" x14ac:dyDescent="0.2">
      <c r="B184" t="s">
        <v>187</v>
      </c>
      <c r="C184" s="5">
        <v>62.866171344499598</v>
      </c>
      <c r="D184" s="6">
        <v>8.5620879846616572E-3</v>
      </c>
      <c r="E184" s="21">
        <v>1806600.5647636098</v>
      </c>
    </row>
    <row r="185" spans="1:5" x14ac:dyDescent="0.2">
      <c r="B185" t="s">
        <v>188</v>
      </c>
      <c r="C185" s="5">
        <v>2.0026085445127202</v>
      </c>
      <c r="D185" s="6">
        <v>2.727462193139164E-4</v>
      </c>
      <c r="E185" s="21">
        <v>57549.452275236363</v>
      </c>
    </row>
    <row r="186" spans="1:5" x14ac:dyDescent="0.2">
      <c r="A186" s="9"/>
      <c r="B186" t="s">
        <v>189</v>
      </c>
      <c r="C186" s="5">
        <v>42.092032195301798</v>
      </c>
      <c r="D186" s="6">
        <v>5.7327442629591212E-3</v>
      </c>
      <c r="E186" s="21">
        <v>1209609.0394843747</v>
      </c>
    </row>
    <row r="187" spans="1:5" x14ac:dyDescent="0.2">
      <c r="B187" t="s">
        <v>190</v>
      </c>
      <c r="C187" s="5">
        <v>1.0506504477417E-2</v>
      </c>
      <c r="D187" s="6">
        <v>1.4309383540144082E-6</v>
      </c>
      <c r="E187" s="21">
        <v>301.92799269704017</v>
      </c>
    </row>
    <row r="188" spans="1:5" x14ac:dyDescent="0.2">
      <c r="B188" t="s">
        <v>191</v>
      </c>
      <c r="C188" s="5">
        <v>12.998284708946899</v>
      </c>
      <c r="D188" s="6">
        <v>1.7703075429520809E-3</v>
      </c>
      <c r="E188" s="21">
        <v>373534.8915628891</v>
      </c>
    </row>
    <row r="189" spans="1:5" x14ac:dyDescent="0.2">
      <c r="B189" t="s">
        <v>192</v>
      </c>
      <c r="C189" s="5">
        <v>47.784315848254899</v>
      </c>
      <c r="D189" s="6">
        <v>6.5080075313894165E-3</v>
      </c>
      <c r="E189" s="21">
        <v>1373189.5891231669</v>
      </c>
    </row>
    <row r="190" spans="1:5" x14ac:dyDescent="0.2">
      <c r="B190" t="s">
        <v>193</v>
      </c>
      <c r="C190" s="5">
        <v>3.8633285949507101</v>
      </c>
      <c r="D190" s="6">
        <v>5.2616786796769698E-4</v>
      </c>
      <c r="E190" s="21">
        <v>111021.42014118406</v>
      </c>
    </row>
    <row r="191" spans="1:5" x14ac:dyDescent="0.2">
      <c r="B191" t="s">
        <v>194</v>
      </c>
      <c r="C191" s="5">
        <v>16.741479030736599</v>
      </c>
      <c r="D191" s="6">
        <v>2.280113666681508E-3</v>
      </c>
      <c r="E191" s="21">
        <v>481103.98366979824</v>
      </c>
    </row>
    <row r="192" spans="1:5" x14ac:dyDescent="0.2">
      <c r="A192" s="8" t="s">
        <v>195</v>
      </c>
      <c r="B192" t="s">
        <v>196</v>
      </c>
      <c r="C192" s="5">
        <v>64.844522293153503</v>
      </c>
      <c r="D192" s="6">
        <v>8.8315304292172648E-3</v>
      </c>
      <c r="E192" s="21">
        <v>1863452.9205648429</v>
      </c>
    </row>
    <row r="193" spans="1:5" x14ac:dyDescent="0.2">
      <c r="A193" s="10">
        <f>SUM(C192:C209)</f>
        <v>346.98498822403377</v>
      </c>
      <c r="B193" t="s">
        <v>197</v>
      </c>
      <c r="C193" s="5">
        <v>26.135558643430599</v>
      </c>
      <c r="D193" s="6">
        <v>3.5595447893124509E-3</v>
      </c>
      <c r="E193" s="21">
        <v>751063.95054492715</v>
      </c>
    </row>
    <row r="194" spans="1:5" x14ac:dyDescent="0.2">
      <c r="A194" s="11">
        <f>SUM(D192:D209)</f>
        <v>4.7257784830742736E-2</v>
      </c>
      <c r="B194" t="s">
        <v>198</v>
      </c>
      <c r="C194" s="5">
        <v>20.694228759878101</v>
      </c>
      <c r="D194" s="6">
        <v>2.818460288377251E-3</v>
      </c>
      <c r="E194" s="21">
        <v>594695.12084759993</v>
      </c>
    </row>
    <row r="195" spans="1:5" x14ac:dyDescent="0.2">
      <c r="B195" t="s">
        <v>199</v>
      </c>
      <c r="C195" s="5">
        <v>16.905022959551498</v>
      </c>
      <c r="D195" s="6">
        <v>2.3023876095338101E-3</v>
      </c>
      <c r="E195" s="21">
        <v>485803.78561163391</v>
      </c>
    </row>
    <row r="196" spans="1:5" x14ac:dyDescent="0.2">
      <c r="B196" t="s">
        <v>200</v>
      </c>
      <c r="C196" s="5">
        <v>7.2871048105329796</v>
      </c>
      <c r="D196" s="6">
        <v>9.9247069142049124E-4</v>
      </c>
      <c r="E196" s="21">
        <v>209411.31588972366</v>
      </c>
    </row>
    <row r="197" spans="1:5" x14ac:dyDescent="0.2">
      <c r="B197" t="s">
        <v>201</v>
      </c>
      <c r="C197" s="5">
        <v>19.941787583248999</v>
      </c>
      <c r="D197" s="6">
        <v>2.7159812059105184E-3</v>
      </c>
      <c r="E197" s="21">
        <v>573072.03444711934</v>
      </c>
    </row>
    <row r="198" spans="1:5" x14ac:dyDescent="0.2">
      <c r="B198" t="s">
        <v>202</v>
      </c>
      <c r="C198" s="5">
        <v>44.293643052307303</v>
      </c>
      <c r="D198" s="6">
        <v>6.0325936964862482E-3</v>
      </c>
      <c r="E198" s="21">
        <v>1272877.2699585983</v>
      </c>
    </row>
    <row r="199" spans="1:5" x14ac:dyDescent="0.2">
      <c r="B199" t="s">
        <v>203</v>
      </c>
      <c r="C199" s="5">
        <v>11.8649304941423</v>
      </c>
      <c r="D199" s="6">
        <v>1.6159498288204545E-3</v>
      </c>
      <c r="E199" s="21">
        <v>340965.41388111585</v>
      </c>
    </row>
    <row r="200" spans="1:5" x14ac:dyDescent="0.2">
      <c r="B200" t="s">
        <v>204</v>
      </c>
      <c r="C200" s="5">
        <v>14.0757477841175</v>
      </c>
      <c r="D200" s="6">
        <v>1.9170531368467847E-3</v>
      </c>
      <c r="E200" s="21">
        <v>404498.21187467157</v>
      </c>
    </row>
    <row r="201" spans="1:5" x14ac:dyDescent="0.2">
      <c r="B201" t="s">
        <v>205</v>
      </c>
      <c r="C201" s="5">
        <v>18.983764746536998</v>
      </c>
      <c r="D201" s="6">
        <v>2.5855028318690397E-3</v>
      </c>
      <c r="E201" s="21">
        <v>545541.09752436739</v>
      </c>
    </row>
    <row r="202" spans="1:5" x14ac:dyDescent="0.2">
      <c r="B202" t="s">
        <v>206</v>
      </c>
      <c r="C202" s="5">
        <v>26.330924016677699</v>
      </c>
      <c r="D202" s="6">
        <v>3.5861526688623531E-3</v>
      </c>
      <c r="E202" s="21">
        <v>756678.21312995651</v>
      </c>
    </row>
    <row r="203" spans="1:5" x14ac:dyDescent="0.2">
      <c r="B203" t="s">
        <v>207</v>
      </c>
      <c r="C203" s="5">
        <v>0.229463384951684</v>
      </c>
      <c r="D203" s="6">
        <v>3.1251874405526436E-5</v>
      </c>
      <c r="E203" s="21">
        <v>6594.1454995660779</v>
      </c>
    </row>
    <row r="204" spans="1:5" x14ac:dyDescent="0.2">
      <c r="B204" t="s">
        <v>208</v>
      </c>
      <c r="C204" s="5">
        <v>0.480985376662383</v>
      </c>
      <c r="D204" s="6">
        <v>6.5508031207300047E-5</v>
      </c>
      <c r="E204" s="21">
        <v>13822.194584740311</v>
      </c>
    </row>
    <row r="205" spans="1:5" x14ac:dyDescent="0.2">
      <c r="B205" t="s">
        <v>209</v>
      </c>
      <c r="C205" s="5">
        <v>5.1581940735163201</v>
      </c>
      <c r="D205" s="6">
        <v>7.0252268517177979E-4</v>
      </c>
      <c r="E205" s="21">
        <v>148232.28657124552</v>
      </c>
    </row>
    <row r="206" spans="1:5" x14ac:dyDescent="0.2">
      <c r="B206" t="s">
        <v>210</v>
      </c>
      <c r="C206" s="5">
        <v>32.495892620298001</v>
      </c>
      <c r="D206" s="6">
        <v>4.4257934880497949E-3</v>
      </c>
      <c r="E206" s="21">
        <v>933842.42597850668</v>
      </c>
    </row>
    <row r="207" spans="1:5" x14ac:dyDescent="0.2">
      <c r="B207" t="s">
        <v>211</v>
      </c>
      <c r="C207" s="5">
        <v>4.8509745872029102</v>
      </c>
      <c r="D207" s="6">
        <v>6.6068078170984548E-4</v>
      </c>
      <c r="E207" s="21">
        <v>139403.64494077739</v>
      </c>
    </row>
    <row r="208" spans="1:5" x14ac:dyDescent="0.2">
      <c r="B208" t="s">
        <v>212</v>
      </c>
      <c r="C208" s="5">
        <v>27.4228162695814</v>
      </c>
      <c r="D208" s="6">
        <v>3.7348634514532174E-3</v>
      </c>
      <c r="E208" s="21">
        <v>788056.18825662881</v>
      </c>
    </row>
    <row r="209" spans="1:5" x14ac:dyDescent="0.2">
      <c r="B209" t="s">
        <v>213</v>
      </c>
      <c r="C209" s="5">
        <v>4.9894267682436597</v>
      </c>
      <c r="D209" s="6">
        <v>6.7953734208860822E-4</v>
      </c>
      <c r="E209" s="21">
        <v>143382.37918069633</v>
      </c>
    </row>
    <row r="210" spans="1:5" x14ac:dyDescent="0.2">
      <c r="A210" s="8" t="s">
        <v>214</v>
      </c>
      <c r="B210" t="s">
        <v>215</v>
      </c>
      <c r="C210" s="5">
        <v>19.5939903142331</v>
      </c>
      <c r="D210" s="6">
        <v>2.6686127921125673E-3</v>
      </c>
      <c r="E210" s="21">
        <v>563077.29913575167</v>
      </c>
    </row>
    <row r="211" spans="1:5" x14ac:dyDescent="0.2">
      <c r="A211" s="10">
        <f>SUM(C210:C223)</f>
        <v>318.73519881230169</v>
      </c>
      <c r="B211" t="s">
        <v>216</v>
      </c>
      <c r="C211" s="5">
        <v>16.61746394296587</v>
      </c>
      <c r="D211" s="6">
        <v>2.2632233730592063E-3</v>
      </c>
      <c r="E211" s="21">
        <v>477540.13171549258</v>
      </c>
    </row>
    <row r="212" spans="1:5" x14ac:dyDescent="0.2">
      <c r="A212" s="11">
        <f>SUM(D210:D223)</f>
        <v>4.3410291380474329E-2</v>
      </c>
      <c r="B212" t="s">
        <v>217</v>
      </c>
      <c r="C212" s="5">
        <v>22.289978535771201</v>
      </c>
      <c r="D212" s="6">
        <v>3.0357941849784836E-3</v>
      </c>
      <c r="E212" s="21">
        <v>640552.57303046004</v>
      </c>
    </row>
    <row r="213" spans="1:5" x14ac:dyDescent="0.2">
      <c r="B213" t="s">
        <v>218</v>
      </c>
      <c r="C213" s="5">
        <v>13.558345749111201</v>
      </c>
      <c r="D213" s="6">
        <v>1.8465853216065216E-3</v>
      </c>
      <c r="E213" s="21">
        <v>389629.50285897608</v>
      </c>
    </row>
    <row r="214" spans="1:5" x14ac:dyDescent="0.2">
      <c r="B214" t="s">
        <v>63</v>
      </c>
      <c r="C214" s="5">
        <v>12.485680722265</v>
      </c>
      <c r="D214" s="6">
        <v>1.7004932001760951E-3</v>
      </c>
      <c r="E214" s="21">
        <v>358804.06523715606</v>
      </c>
    </row>
    <row r="215" spans="1:5" x14ac:dyDescent="0.2">
      <c r="B215" t="s">
        <v>219</v>
      </c>
      <c r="C215" s="5">
        <v>15.7349699673429</v>
      </c>
      <c r="D215" s="6">
        <v>2.1430316880301989E-3</v>
      </c>
      <c r="E215" s="21">
        <v>452179.68617437198</v>
      </c>
    </row>
    <row r="216" spans="1:5" x14ac:dyDescent="0.2">
      <c r="B216" t="s">
        <v>220</v>
      </c>
      <c r="C216" s="5">
        <v>29.2773007697465</v>
      </c>
      <c r="D216" s="6">
        <v>3.9874358463839318E-3</v>
      </c>
      <c r="E216" s="21">
        <v>841348.96358700958</v>
      </c>
    </row>
    <row r="217" spans="1:5" x14ac:dyDescent="0.2">
      <c r="B217" t="s">
        <v>221</v>
      </c>
      <c r="C217" s="5">
        <v>30.351279876584101</v>
      </c>
      <c r="D217" s="6">
        <v>4.1337069395612387E-3</v>
      </c>
      <c r="E217" s="21">
        <v>872212.16424742131</v>
      </c>
    </row>
    <row r="218" spans="1:5" x14ac:dyDescent="0.2">
      <c r="B218" t="s">
        <v>222</v>
      </c>
      <c r="C218" s="5">
        <v>34.905842162115</v>
      </c>
      <c r="D218" s="6">
        <v>4.7540177074405238E-3</v>
      </c>
      <c r="E218" s="21">
        <v>1003097.7362699504</v>
      </c>
    </row>
    <row r="219" spans="1:5" x14ac:dyDescent="0.2">
      <c r="A219" s="9"/>
      <c r="B219" t="s">
        <v>223</v>
      </c>
      <c r="C219" s="5">
        <v>38.983630868078002</v>
      </c>
      <c r="D219" s="6">
        <v>5.3093940718128329E-3</v>
      </c>
      <c r="E219" s="21">
        <v>1120282.1491525078</v>
      </c>
    </row>
    <row r="220" spans="1:5" x14ac:dyDescent="0.2">
      <c r="B220" t="s">
        <v>224</v>
      </c>
      <c r="C220" s="5">
        <v>41.259263401862199</v>
      </c>
      <c r="D220" s="6">
        <v>5.6193249226713623E-3</v>
      </c>
      <c r="E220" s="21">
        <v>1185677.5586836576</v>
      </c>
    </row>
    <row r="221" spans="1:5" x14ac:dyDescent="0.2">
      <c r="B221" t="s">
        <v>225</v>
      </c>
      <c r="C221" s="5">
        <v>13.2691499907853</v>
      </c>
      <c r="D221" s="6">
        <v>1.807198168315311E-3</v>
      </c>
      <c r="E221" s="21">
        <v>381318.81351453066</v>
      </c>
    </row>
    <row r="222" spans="1:5" x14ac:dyDescent="0.2">
      <c r="B222" t="s">
        <v>79</v>
      </c>
      <c r="C222" s="5">
        <v>9.0825891280242992</v>
      </c>
      <c r="D222" s="6">
        <v>1.2370075285247906E-3</v>
      </c>
      <c r="E222" s="21">
        <v>261008.58851873083</v>
      </c>
    </row>
    <row r="223" spans="1:5" x14ac:dyDescent="0.2">
      <c r="B223" t="s">
        <v>226</v>
      </c>
      <c r="C223" s="5">
        <v>21.325713383417</v>
      </c>
      <c r="D223" s="6">
        <v>2.9044656358012603E-3</v>
      </c>
      <c r="E223" s="21">
        <v>612842.24915406597</v>
      </c>
    </row>
    <row r="224" spans="1:5" x14ac:dyDescent="0.2">
      <c r="A224" s="8" t="s">
        <v>285</v>
      </c>
      <c r="B224" t="s">
        <v>230</v>
      </c>
      <c r="C224" s="5">
        <v>26.6537345588963</v>
      </c>
      <c r="D224" s="6">
        <v>3.6301180035684536E-3</v>
      </c>
      <c r="E224" s="21">
        <v>765954.89875294361</v>
      </c>
    </row>
    <row r="225" spans="1:5" x14ac:dyDescent="0.2">
      <c r="A225" s="10">
        <f>SUM(C224:C233)</f>
        <v>311.45733497564282</v>
      </c>
      <c r="B225" t="s">
        <v>235</v>
      </c>
      <c r="C225" s="5">
        <v>20.113464866705499</v>
      </c>
      <c r="D225" s="6">
        <v>2.7393628748508341E-3</v>
      </c>
      <c r="E225" s="21">
        <v>578005.56659352593</v>
      </c>
    </row>
    <row r="226" spans="1:5" x14ac:dyDescent="0.2">
      <c r="A226" s="11">
        <f>SUM(A225/C266)</f>
        <v>4.2419079267867886E-2</v>
      </c>
      <c r="B226" t="s">
        <v>241</v>
      </c>
      <c r="C226" s="5">
        <v>55.079171775932899</v>
      </c>
      <c r="D226" s="6">
        <v>7.5015338898810164E-3</v>
      </c>
      <c r="E226" s="21">
        <v>1582823.6507648944</v>
      </c>
    </row>
    <row r="227" spans="1:5" x14ac:dyDescent="0.2">
      <c r="A227" s="9"/>
      <c r="B227" t="s">
        <v>246</v>
      </c>
      <c r="C227" s="5">
        <v>26.912511451020698</v>
      </c>
      <c r="D227" s="6">
        <v>3.6653622449685664E-3</v>
      </c>
      <c r="E227" s="21">
        <v>773391.43368836748</v>
      </c>
    </row>
    <row r="228" spans="1:5" x14ac:dyDescent="0.2">
      <c r="B228" t="s">
        <v>247</v>
      </c>
      <c r="C228" s="5">
        <v>31.796285553434799</v>
      </c>
      <c r="D228" s="6">
        <v>4.3305101721890478E-3</v>
      </c>
      <c r="E228" s="21">
        <v>913737.64633188909</v>
      </c>
    </row>
    <row r="229" spans="1:5" x14ac:dyDescent="0.2">
      <c r="B229" t="s">
        <v>257</v>
      </c>
      <c r="C229" s="5">
        <v>10.416977402223299</v>
      </c>
      <c r="D229" s="6">
        <v>1.4187451716012891E-3</v>
      </c>
      <c r="E229" s="21">
        <v>299355.23120787204</v>
      </c>
    </row>
    <row r="230" spans="1:5" x14ac:dyDescent="0.2">
      <c r="B230" t="s">
        <v>259</v>
      </c>
      <c r="C230" s="5">
        <v>1.9692758720179899</v>
      </c>
      <c r="D230" s="6">
        <v>2.6820646019450306E-4</v>
      </c>
      <c r="E230" s="21">
        <v>56591.563101040141</v>
      </c>
    </row>
    <row r="231" spans="1:5" x14ac:dyDescent="0.2">
      <c r="B231" t="s">
        <v>266</v>
      </c>
      <c r="C231" s="5">
        <v>51.1893259697761</v>
      </c>
      <c r="D231" s="6">
        <v>6.9717544977724553E-3</v>
      </c>
      <c r="E231" s="21">
        <v>1471040.1990299881</v>
      </c>
    </row>
    <row r="232" spans="1:5" x14ac:dyDescent="0.2">
      <c r="B232" t="s">
        <v>268</v>
      </c>
      <c r="C232" s="5">
        <v>86.164509544700806</v>
      </c>
      <c r="D232" s="6">
        <v>1.1735216191776181E-2</v>
      </c>
      <c r="E232" s="21">
        <v>2476130.6164647741</v>
      </c>
    </row>
    <row r="233" spans="1:5" x14ac:dyDescent="0.2">
      <c r="B233" t="s">
        <v>232</v>
      </c>
      <c r="C233" s="5">
        <v>1.1620779809344199</v>
      </c>
      <c r="D233" s="6">
        <v>1.5826976106552771E-4</v>
      </c>
      <c r="E233" s="21">
        <v>33394.919584826348</v>
      </c>
    </row>
    <row r="234" spans="1:5" x14ac:dyDescent="0.2">
      <c r="A234" s="8" t="s">
        <v>11</v>
      </c>
      <c r="B234" t="s">
        <v>227</v>
      </c>
      <c r="C234" s="5">
        <v>6.5996231003001005E-2</v>
      </c>
      <c r="D234" s="6">
        <v>8.9883879424954015E-6</v>
      </c>
      <c r="E234" s="21">
        <v>1896.5498558665299</v>
      </c>
    </row>
    <row r="235" spans="1:5" x14ac:dyDescent="0.2">
      <c r="A235" s="10">
        <f>SUM(C234:C264)</f>
        <v>220.74833008504447</v>
      </c>
      <c r="B235" t="s">
        <v>228</v>
      </c>
      <c r="C235" s="5">
        <v>0</v>
      </c>
      <c r="D235" s="6">
        <v>0</v>
      </c>
      <c r="E235" s="21">
        <v>0</v>
      </c>
    </row>
    <row r="236" spans="1:5" x14ac:dyDescent="0.2">
      <c r="A236" s="11">
        <f>SUM(D234:D264)</f>
        <v>3.0064923379824287E-2</v>
      </c>
      <c r="B236" t="s">
        <v>229</v>
      </c>
      <c r="C236" s="5">
        <v>7.6922379737370301</v>
      </c>
      <c r="D236" s="6">
        <v>1.0476479944862183E-3</v>
      </c>
      <c r="E236" s="21">
        <v>221053.72683659208</v>
      </c>
    </row>
    <row r="237" spans="1:5" x14ac:dyDescent="0.2">
      <c r="B237" t="s">
        <v>231</v>
      </c>
      <c r="C237" s="5">
        <v>6.0705066517796098</v>
      </c>
      <c r="D237" s="6">
        <v>8.2677552891183769E-4</v>
      </c>
      <c r="E237" s="21">
        <v>174449.63660039776</v>
      </c>
    </row>
    <row r="238" spans="1:5" x14ac:dyDescent="0.2">
      <c r="B238" t="s">
        <v>233</v>
      </c>
      <c r="C238" s="5">
        <v>2.6766590827340702</v>
      </c>
      <c r="D238" s="6">
        <v>3.6454885165069053E-4</v>
      </c>
      <c r="E238" s="21">
        <v>76919.807698295714</v>
      </c>
    </row>
    <row r="239" spans="1:5" x14ac:dyDescent="0.2">
      <c r="B239" t="s">
        <v>234</v>
      </c>
      <c r="C239" s="5">
        <v>33.123431913152501</v>
      </c>
      <c r="D239" s="6">
        <v>4.5112614992924216E-3</v>
      </c>
      <c r="E239" s="21">
        <v>951876.1763507009</v>
      </c>
    </row>
    <row r="240" spans="1:5" x14ac:dyDescent="0.2">
      <c r="B240" t="s">
        <v>236</v>
      </c>
      <c r="C240" s="5">
        <v>0.11066071212687199</v>
      </c>
      <c r="D240" s="6">
        <v>1.5071488105796546E-5</v>
      </c>
      <c r="E240" s="21">
        <v>3180.0839903230712</v>
      </c>
    </row>
    <row r="241" spans="2:6" x14ac:dyDescent="0.2">
      <c r="B241" t="s">
        <v>237</v>
      </c>
      <c r="C241" s="5">
        <v>8.0775624136842197</v>
      </c>
      <c r="D241" s="6">
        <v>1.1001274391049967E-3</v>
      </c>
      <c r="E241" s="21">
        <v>232126.88965115431</v>
      </c>
    </row>
    <row r="242" spans="2:6" x14ac:dyDescent="0.2">
      <c r="B242" t="s">
        <v>238</v>
      </c>
      <c r="C242" s="5">
        <v>11.2501097500889</v>
      </c>
      <c r="D242" s="6">
        <v>1.5322140263563057E-3</v>
      </c>
      <c r="E242" s="21">
        <v>323297.15956118051</v>
      </c>
      <c r="F242" t="s">
        <v>286</v>
      </c>
    </row>
    <row r="243" spans="2:6" x14ac:dyDescent="0.2">
      <c r="B243" t="s">
        <v>239</v>
      </c>
      <c r="C243" s="5">
        <v>0.78402673632678699</v>
      </c>
      <c r="D243" s="6">
        <v>1.0678089273118133E-4</v>
      </c>
      <c r="E243" s="21">
        <v>22530.768366279259</v>
      </c>
    </row>
    <row r="244" spans="2:6" x14ac:dyDescent="0.2">
      <c r="B244" t="s">
        <v>242</v>
      </c>
      <c r="C244" s="5">
        <v>34.000125715186797</v>
      </c>
      <c r="D244" s="6">
        <v>4.6306632269320983E-3</v>
      </c>
      <c r="E244" s="21">
        <v>977069.94088267279</v>
      </c>
    </row>
    <row r="245" spans="2:6" x14ac:dyDescent="0.2">
      <c r="B245" t="s">
        <v>243</v>
      </c>
      <c r="C245" s="5">
        <v>0.96006046863266803</v>
      </c>
      <c r="D245" s="6">
        <v>1.307558902860977E-4</v>
      </c>
      <c r="E245" s="21">
        <v>27589.492850366616</v>
      </c>
    </row>
    <row r="246" spans="2:6" x14ac:dyDescent="0.2">
      <c r="B246" t="s">
        <v>244</v>
      </c>
      <c r="C246" s="5">
        <v>3.6485678205130001E-3</v>
      </c>
      <c r="D246" s="6">
        <v>4.96918422565442E-7</v>
      </c>
      <c r="E246" s="21">
        <v>104.84978716130826</v>
      </c>
    </row>
    <row r="247" spans="2:6" x14ac:dyDescent="0.2">
      <c r="B247" t="s">
        <v>245</v>
      </c>
      <c r="C247" s="5">
        <v>6.4720630913130197</v>
      </c>
      <c r="D247" s="6">
        <v>8.8146569840302205E-4</v>
      </c>
      <c r="E247" s="21">
        <v>185989.26236303765</v>
      </c>
    </row>
    <row r="248" spans="2:6" x14ac:dyDescent="0.2">
      <c r="B248" t="s">
        <v>248</v>
      </c>
      <c r="C248" s="5">
        <v>3.18869837572583</v>
      </c>
      <c r="D248" s="6">
        <v>4.342862857020642E-4</v>
      </c>
      <c r="E248" s="21">
        <v>91634.406283135555</v>
      </c>
    </row>
    <row r="249" spans="2:6" x14ac:dyDescent="0.2">
      <c r="B249" t="s">
        <v>250</v>
      </c>
      <c r="C249" s="5">
        <v>3.5482672579875199</v>
      </c>
      <c r="D249" s="6">
        <v>4.8325793994199431E-4</v>
      </c>
      <c r="E249" s="21">
        <v>101967.42532776081</v>
      </c>
    </row>
    <row r="250" spans="2:6" x14ac:dyDescent="0.2">
      <c r="B250" t="s">
        <v>251</v>
      </c>
      <c r="C250" s="5">
        <v>23.6032131408721</v>
      </c>
      <c r="D250" s="6">
        <v>3.2146507940721131E-3</v>
      </c>
      <c r="E250" s="21">
        <v>678291.31754921586</v>
      </c>
    </row>
    <row r="251" spans="2:6" x14ac:dyDescent="0.2">
      <c r="B251" t="s">
        <v>252</v>
      </c>
      <c r="C251" s="5">
        <v>2.5924717421996001E-2</v>
      </c>
      <c r="D251" s="6">
        <v>3.5308291692880657E-6</v>
      </c>
      <c r="E251" s="21">
        <v>745.00495471978184</v>
      </c>
    </row>
    <row r="252" spans="2:6" x14ac:dyDescent="0.2">
      <c r="B252" t="s">
        <v>253</v>
      </c>
      <c r="C252" s="5">
        <v>0.57512393269734396</v>
      </c>
      <c r="D252" s="6">
        <v>7.8329276437957135E-5</v>
      </c>
      <c r="E252" s="21">
        <v>16527.477328408957</v>
      </c>
    </row>
    <row r="253" spans="2:6" x14ac:dyDescent="0.2">
      <c r="B253" t="s">
        <v>254</v>
      </c>
      <c r="C253" s="5">
        <v>5.5047413941542001E-2</v>
      </c>
      <c r="D253" s="6">
        <v>7.4972086165831228E-6</v>
      </c>
      <c r="E253" s="21">
        <v>1581.9110180990388</v>
      </c>
    </row>
    <row r="254" spans="2:6" x14ac:dyDescent="0.2">
      <c r="B254" t="s">
        <v>255</v>
      </c>
      <c r="C254" s="5">
        <v>7.8821620868375</v>
      </c>
      <c r="D254" s="6">
        <v>1.0735147990330379E-3</v>
      </c>
      <c r="E254" s="21">
        <v>226511.62259597098</v>
      </c>
    </row>
    <row r="255" spans="2:6" x14ac:dyDescent="0.2">
      <c r="B255" t="s">
        <v>256</v>
      </c>
      <c r="C255" s="5">
        <v>2.7000056323594102</v>
      </c>
      <c r="D255" s="6">
        <v>3.6772854603568862E-4</v>
      </c>
      <c r="E255" s="21">
        <v>77590.723213530306</v>
      </c>
    </row>
    <row r="256" spans="2:6" x14ac:dyDescent="0.2">
      <c r="B256" t="s">
        <v>258</v>
      </c>
      <c r="C256" s="5">
        <v>8.6086994974470397</v>
      </c>
      <c r="D256" s="6">
        <v>1.1724659058166612E-3</v>
      </c>
      <c r="E256" s="21">
        <v>247390.3061273155</v>
      </c>
    </row>
    <row r="257" spans="1:6" x14ac:dyDescent="0.2">
      <c r="B257" t="s">
        <v>261</v>
      </c>
      <c r="C257" s="5">
        <v>6.6199497096303901</v>
      </c>
      <c r="D257" s="6">
        <v>9.0160718643557088E-4</v>
      </c>
      <c r="E257" s="21">
        <v>190239.11633790546</v>
      </c>
    </row>
    <row r="258" spans="1:6" x14ac:dyDescent="0.2">
      <c r="B258" t="s">
        <v>263</v>
      </c>
      <c r="C258" s="5">
        <v>0</v>
      </c>
      <c r="D258" s="6">
        <v>0</v>
      </c>
      <c r="E258" s="21">
        <v>0</v>
      </c>
    </row>
    <row r="259" spans="1:6" x14ac:dyDescent="0.2">
      <c r="B259" t="s">
        <v>264</v>
      </c>
      <c r="C259" s="5">
        <v>1.5064054348561E-2</v>
      </c>
      <c r="D259" s="6">
        <v>2.0516560175314266E-6</v>
      </c>
      <c r="E259" s="21">
        <v>432.89941969913099</v>
      </c>
    </row>
    <row r="260" spans="1:6" x14ac:dyDescent="0.2">
      <c r="B260" t="s">
        <v>265</v>
      </c>
      <c r="C260" s="5">
        <v>8.4998698162291095</v>
      </c>
      <c r="D260" s="6">
        <v>1.1576437958328292E-3</v>
      </c>
      <c r="E260" s="21">
        <v>244262.84092072697</v>
      </c>
      <c r="F260" t="s">
        <v>286</v>
      </c>
    </row>
    <row r="261" spans="1:6" x14ac:dyDescent="0.2">
      <c r="B261" t="s">
        <v>267</v>
      </c>
      <c r="C261" s="5">
        <v>0</v>
      </c>
      <c r="D261" s="6">
        <v>0</v>
      </c>
      <c r="E261" s="21">
        <v>0</v>
      </c>
    </row>
    <row r="262" spans="1:6" x14ac:dyDescent="0.2">
      <c r="B262" t="s">
        <v>269</v>
      </c>
      <c r="C262" s="5">
        <v>33.884628902731698</v>
      </c>
      <c r="D262" s="6">
        <v>4.6149330838513389E-3</v>
      </c>
      <c r="E262" s="21">
        <v>973750.88069263252</v>
      </c>
    </row>
    <row r="263" spans="1:6" x14ac:dyDescent="0.2">
      <c r="B263" t="s">
        <v>270</v>
      </c>
      <c r="C263" s="5">
        <v>10.2545839634106</v>
      </c>
      <c r="D263" s="6">
        <v>1.3966279202797997E-3</v>
      </c>
      <c r="E263" s="21">
        <v>294688.49117903772</v>
      </c>
      <c r="F263" t="s">
        <v>286</v>
      </c>
    </row>
    <row r="264" spans="1:6" x14ac:dyDescent="0.2">
      <c r="B264" t="s">
        <v>272</v>
      </c>
      <c r="C264" s="5">
        <v>2.2758178530000002E-6</v>
      </c>
      <c r="D264" s="6">
        <v>3.0995609049690723E-10</v>
      </c>
      <c r="E264" s="21">
        <v>6.5400735094847423E-2</v>
      </c>
    </row>
    <row r="266" spans="1:6" x14ac:dyDescent="0.2">
      <c r="A266" s="8" t="s">
        <v>278</v>
      </c>
      <c r="C266" s="7">
        <f>SUM(C1:C264)</f>
        <v>7342.3879148543729</v>
      </c>
      <c r="D266" s="7">
        <f>SUM(D1:D264)</f>
        <v>1.0000000000000007</v>
      </c>
      <c r="E266" s="7">
        <f>SUM(E1:E264)</f>
        <v>211000000.00000027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7edc43-923c-4b3c-bce6-48e4604a9e95" xsi:nil="true"/>
    <lcf76f155ced4ddcb4097134ff3c332f xmlns="af2f98e8-04a0-4df5-a93f-b0a1009fca7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D1CFFAC58694AAFF345B24F65395E" ma:contentTypeVersion="11" ma:contentTypeDescription="Create a new document." ma:contentTypeScope="" ma:versionID="1117eb094b53301a7663194c32c6de62">
  <xsd:schema xmlns:xsd="http://www.w3.org/2001/XMLSchema" xmlns:xs="http://www.w3.org/2001/XMLSchema" xmlns:p="http://schemas.microsoft.com/office/2006/metadata/properties" xmlns:ns2="af2f98e8-04a0-4df5-a93f-b0a1009fca71" xmlns:ns3="df7edc43-923c-4b3c-bce6-48e4604a9e95" targetNamespace="http://schemas.microsoft.com/office/2006/metadata/properties" ma:root="true" ma:fieldsID="015859d89ae8499f9eeab8f67ef928ec" ns2:_="" ns3:_="">
    <xsd:import namespace="af2f98e8-04a0-4df5-a93f-b0a1009fca71"/>
    <xsd:import namespace="df7edc43-923c-4b3c-bce6-48e4604a9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f98e8-04a0-4df5-a93f-b0a1009fc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edc43-923c-4b3c-bce6-48e4604a9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8af2232-e14a-46a7-86dc-ed6a21c9e971}" ma:internalName="TaxCatchAll" ma:showField="CatchAllData" ma:web="df7edc43-923c-4b3c-bce6-48e4604a9e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84C31-B187-4D8B-834E-4D0EFAE01E51}">
  <ds:schemaRefs>
    <ds:schemaRef ds:uri="http://schemas.microsoft.com/office/2006/metadata/properties"/>
    <ds:schemaRef ds:uri="af2f98e8-04a0-4df5-a93f-b0a1009fca7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7edc43-923c-4b3c-bce6-48e4604a9e9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80999E-3710-4066-B17C-E17C15D99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70C141-1167-4FFE-A1F3-51D1FEB2A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f98e8-04a0-4df5-a93f-b0a1009fca71"/>
    <ds:schemaRef ds:uri="df7edc43-923c-4b3c-bce6-48e4604a9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Universal Service Plans 122222</vt:lpstr>
      <vt:lpstr>All Towns 122222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Healy</dc:creator>
  <cp:keywords/>
  <dc:description/>
  <cp:lastModifiedBy>Fish, Robert</cp:lastModifiedBy>
  <cp:revision/>
  <dcterms:created xsi:type="dcterms:W3CDTF">2022-01-05T13:22:27Z</dcterms:created>
  <dcterms:modified xsi:type="dcterms:W3CDTF">2022-12-23T02:29:37Z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0x010100220D1CFFAC58694AAFF345B24F65395E</vt:lpwstr>
  </property>
  <property fmtid="{D5CDD505-2E9C-101B-9397-08002B2CF9AE}" pid="3" name="MediaServiceImageTags">
    <vt:lpwstr/>
  </property>
</Properties>
</file>